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Shared drives\OIR\Administration\Institution\CDS\2025-2026\Documents\Blank Templates\"/>
    </mc:Choice>
  </mc:AlternateContent>
  <xr:revisionPtr revIDLastSave="0" documentId="13_ncr:1_{2F9B9F4F-407C-444E-8954-15A94D32DBE7}" xr6:coauthVersionLast="47" xr6:coauthVersionMax="47" xr10:uidLastSave="{00000000-0000-0000-0000-000000000000}"/>
  <bookViews>
    <workbookView xWindow="38280" yWindow="-120" windowWidth="38640" windowHeight="21840" xr2:uid="{00000000-000D-0000-FFFF-FFFF00000000}"/>
  </bookViews>
  <sheets>
    <sheet name="NoPrint" sheetId="13" r:id="rId1"/>
    <sheet name="CDS-Bs" sheetId="2" r:id="rId2"/>
    <sheet name="CDS-Cs" sheetId="3" r:id="rId3"/>
    <sheet name="CDS-Fs" sheetId="6" r:id="rId4"/>
    <sheet name="CDS-Hs" sheetId="8" r:id="rId5"/>
    <sheet name="CDS-Is" sheetId="20" r:id="rId6"/>
    <sheet name="CDS-Ks"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19" l="1"/>
  <c r="B6" i="2"/>
  <c r="B4" i="2"/>
  <c r="B11" i="3"/>
  <c r="B4" i="3"/>
  <c r="B14" i="3"/>
  <c r="B13" i="3"/>
  <c r="B12" i="2"/>
  <c r="B66" i="8"/>
  <c r="B57" i="8"/>
  <c r="B9" i="2" l="1"/>
  <c r="B6" i="3" l="1"/>
  <c r="B25" i="3" l="1"/>
  <c r="D31" i="3"/>
  <c r="E31" i="3"/>
  <c r="C31" i="3"/>
  <c r="B38" i="8" l="1"/>
  <c r="B20" i="8"/>
  <c r="B12" i="8"/>
  <c r="B4" i="8"/>
  <c r="B26" i="6"/>
  <c r="B23" i="6"/>
  <c r="B4" i="6"/>
  <c r="B19" i="3"/>
  <c r="D6" i="19"/>
  <c r="E6" i="19"/>
  <c r="B21" i="20" l="1"/>
  <c r="B11" i="20"/>
  <c r="B4" i="20"/>
  <c r="K9" i="20"/>
  <c r="K8" i="20"/>
  <c r="K7" i="20"/>
  <c r="K6" i="20"/>
  <c r="F50" i="8" l="1"/>
  <c r="E50" i="8"/>
  <c r="F45" i="8"/>
  <c r="E45" i="8"/>
  <c r="F32" i="8"/>
  <c r="E32" i="8"/>
  <c r="F27" i="8"/>
  <c r="E27" i="8"/>
  <c r="E22" i="3"/>
  <c r="E21" i="3"/>
</calcChain>
</file>

<file path=xl/sharedStrings.xml><?xml version="1.0" encoding="utf-8"?>
<sst xmlns="http://schemas.openxmlformats.org/spreadsheetml/2006/main" count="279" uniqueCount="155">
  <si>
    <t>Full-Time</t>
  </si>
  <si>
    <t>Part-Time</t>
  </si>
  <si>
    <t>Total</t>
  </si>
  <si>
    <t>SAT Math</t>
  </si>
  <si>
    <t>Yes</t>
  </si>
  <si>
    <t>No</t>
  </si>
  <si>
    <t>Federal Work-Study</t>
  </si>
  <si>
    <t>Graduation Rates by Financial Aid Group</t>
  </si>
  <si>
    <t>Bs. ENROLLMENT AND PERSISTENCE</t>
  </si>
  <si>
    <t>C1s</t>
  </si>
  <si>
    <t>C2s</t>
  </si>
  <si>
    <t>ACT Composite Score</t>
  </si>
  <si>
    <t>C3s</t>
  </si>
  <si>
    <t>C4s</t>
  </si>
  <si>
    <t>Admitted</t>
  </si>
  <si>
    <t>Enrolled</t>
  </si>
  <si>
    <t>Yield %</t>
  </si>
  <si>
    <t>No Initiative</t>
  </si>
  <si>
    <t>Enter Year of current Fall Semester:</t>
  </si>
  <si>
    <t>Financial Aid Initiatives</t>
  </si>
  <si>
    <t>Average Test Scores</t>
  </si>
  <si>
    <t>Fs. STUDENT LIFE</t>
  </si>
  <si>
    <t>F1s</t>
  </si>
  <si>
    <t>Geographic Diversity</t>
  </si>
  <si>
    <t>Do any of these foreign countries include Canada?</t>
  </si>
  <si>
    <t>F1As</t>
  </si>
  <si>
    <t>F1Bs</t>
  </si>
  <si>
    <t>Unknown</t>
  </si>
  <si>
    <t>Age</t>
  </si>
  <si>
    <t>F2s</t>
  </si>
  <si>
    <t>Student Employment Opportunities</t>
  </si>
  <si>
    <t>F3s</t>
  </si>
  <si>
    <t>F4s</t>
  </si>
  <si>
    <t>Religious Preference</t>
  </si>
  <si>
    <t>How many foreign countries do students come from?</t>
  </si>
  <si>
    <t>Percentage of students who worked on campus:</t>
  </si>
  <si>
    <t>Hs. FINANCIAL AID</t>
  </si>
  <si>
    <t>H1s</t>
  </si>
  <si>
    <t>Number awarded Federal Work-Study aid:</t>
  </si>
  <si>
    <t>Percentage of financial aid recipients awarded Federal Work-Study aid:</t>
  </si>
  <si>
    <t>Average dollars awarded to recipients of Federal Work-Study aid:</t>
  </si>
  <si>
    <t>Total number whose highest degree is a Doctorate</t>
  </si>
  <si>
    <t>Is. INSTRUCTIONAL FACULTY AND CLASS SIZE</t>
  </si>
  <si>
    <t>I1s</t>
  </si>
  <si>
    <t>I2s</t>
  </si>
  <si>
    <t>Number of Faculty</t>
  </si>
  <si>
    <t>Ks. ALUMNI</t>
  </si>
  <si>
    <t>Faculty Compensation</t>
  </si>
  <si>
    <t>Faculty Characteristics</t>
  </si>
  <si>
    <t>Alumni Participation</t>
  </si>
  <si>
    <t>K1s</t>
  </si>
  <si>
    <t>Please enter information on undergraduate alumni giving, as defined below. As noted, exclude students who earned only graduate degrees and undergraduates who didn't graduate from your institution.</t>
  </si>
  <si>
    <t>Number Solicited</t>
  </si>
  <si>
    <t>Parental Income</t>
  </si>
  <si>
    <t>H2s</t>
  </si>
  <si>
    <t>Average annual earnings for campus work:</t>
  </si>
  <si>
    <t>Aid by Type</t>
  </si>
  <si>
    <t>Need-based scholarships and need-based grants</t>
  </si>
  <si>
    <t>Need-based self-help aid (loans and jobs)</t>
  </si>
  <si>
    <t>Non-need-based athletic scholarships</t>
  </si>
  <si>
    <t>Other non-need-based awards and non-need-based scholarships</t>
  </si>
  <si>
    <t>Average</t>
  </si>
  <si>
    <t>Maximum</t>
  </si>
  <si>
    <t>All sources</t>
  </si>
  <si>
    <t>All other sources (includes non-need-based self-help, parent loans, tuition waivers, and need-based athletic scholarships)</t>
  </si>
  <si>
    <t>Aid by Class Year</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</si>
  <si>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</si>
  <si>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</si>
  <si>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</si>
  <si>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</si>
  <si>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</si>
  <si>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</si>
  <si>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</si>
  <si>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</si>
  <si>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</si>
  <si>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</si>
  <si>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State and other (e.g., institutional) work-study/employment (Note: Excludes Federal Work-Study captured above.)</t>
  </si>
  <si>
    <t>Total Self-Help</t>
  </si>
  <si>
    <t>Other</t>
  </si>
  <si>
    <t>Parent Loans</t>
  </si>
  <si>
    <t>Athletic Awards</t>
  </si>
  <si>
    <t>H4s</t>
  </si>
  <si>
    <t>Tuition Waivers</t>
  </si>
  <si>
    <t>H3As</t>
  </si>
  <si>
    <t>H3Bs</t>
  </si>
  <si>
    <t>Remember to change year in header for ALL sheets!!!</t>
  </si>
  <si>
    <t>Total number of instructional faculty (from CDS)</t>
  </si>
  <si>
    <t>Total number who are tenured</t>
  </si>
  <si>
    <t>Terminal Degree</t>
  </si>
  <si>
    <t>Tenured</t>
  </si>
  <si>
    <t>Professor</t>
  </si>
  <si>
    <t>Associate Professor</t>
  </si>
  <si>
    <t>Assistant Professor</t>
  </si>
  <si>
    <t>Instructor</t>
  </si>
  <si>
    <t>Lecturer</t>
  </si>
  <si>
    <t>No Rank</t>
  </si>
  <si>
    <t>C5s</t>
  </si>
  <si>
    <t>First-Generation Students</t>
  </si>
  <si>
    <t>All applicable students</t>
  </si>
  <si>
    <t>Applied</t>
  </si>
  <si>
    <t>Percentage of Cohort</t>
  </si>
  <si>
    <t>Study Abroad Participation</t>
  </si>
  <si>
    <t>B1s</t>
  </si>
  <si>
    <t>This information is now available in Section B of the Common Data Set.</t>
  </si>
  <si>
    <t>SAT Evidence-Based Reading and Writing</t>
  </si>
  <si>
    <t>Total number who are untenured (tenure-track only)</t>
  </si>
  <si>
    <t>Untenured</t>
  </si>
  <si>
    <t>How many states (including DC) do students come from?</t>
  </si>
  <si>
    <t>25th Percentile</t>
  </si>
  <si>
    <t>75th Percentile</t>
  </si>
  <si>
    <t>GPA</t>
  </si>
  <si>
    <t>$0-75,000</t>
  </si>
  <si>
    <t>$75,001 - 175,000</t>
  </si>
  <si>
    <t>$175,001 and more</t>
  </si>
  <si>
    <r>
      <rPr>
        <b/>
        <sz val="10"/>
        <rFont val="Arial"/>
        <family val="2"/>
      </rPr>
      <t>Other</t>
    </r>
    <r>
      <rPr>
        <sz val="10"/>
        <rFont val="Arial"/>
        <family val="2"/>
      </rPr>
      <t xml:space="preserve"> (AE, PR, VI)</t>
    </r>
  </si>
  <si>
    <t>SAT Composite</t>
  </si>
  <si>
    <t>Total Contracted Salaries</t>
  </si>
  <si>
    <t>Professor, 9-month</t>
  </si>
  <si>
    <t>Associate professor, 9-month</t>
  </si>
  <si>
    <t>Assistant professor, 9-month</t>
  </si>
  <si>
    <t>Instructor, 9-month</t>
  </si>
  <si>
    <t>Lecturer, 9-month</t>
  </si>
  <si>
    <t>No Rank, 9-month</t>
  </si>
  <si>
    <t>Please report salaries for CDS-defined full-time faculty members. Full-time faculty members with titles of “Visiting Assistant Professors,” “Visiting Associate Professors,” “Visiting Professors,” “Post-Doctoral Faculty” who have instruction as part of their contractual responsibilities, and “Other Regular Faculty” should be reported in the category of “Instructor.” That is, salaries reported in the "Professor," "Associate Professor," and "Assistant Professor" categories reflect tenured and untenured (tenure-track) faculty only.</t>
  </si>
  <si>
    <t>B2s</t>
  </si>
  <si>
    <t>Faculty-Led Research Participation</t>
  </si>
  <si>
    <t>% First-time</t>
  </si>
  <si>
    <t>% Continuing</t>
  </si>
  <si>
    <t>% Overall</t>
  </si>
  <si>
    <t>Any form of financial aid</t>
  </si>
  <si>
    <t>Any form of institutional aid (including athletic scholarships and tuition waivers)</t>
  </si>
  <si>
    <t>Any type of need-based aid</t>
  </si>
  <si>
    <t>Any type of non-need-based aid</t>
  </si>
  <si>
    <t>Pell grant</t>
  </si>
  <si>
    <t>Please indicate the percent of first-time/full-ime, continuing, and all students receiving any financial aid of the type listed.</t>
  </si>
  <si>
    <t>Enter the average and maximum awards for students who received any aid of the type listed.</t>
  </si>
  <si>
    <t>B3s</t>
  </si>
  <si>
    <t>Cs. FIRST-TIME, FIRST-YEAR ADMISSION</t>
  </si>
  <si>
    <t>First-Year Profile</t>
  </si>
  <si>
    <t>Percentage of first-years from public schools:</t>
  </si>
  <si>
    <t>Starting in Fall 2022, these data are no longer collected by Admissions</t>
  </si>
  <si>
    <t>What percent of students (excluding U.S. Nonresidents) come from in-state (PA)?</t>
  </si>
  <si>
    <t>What percent of out-of-state students (excluding U.S. Nonresidents) come from the following geographic areas within the United States?</t>
  </si>
  <si>
    <r>
      <rPr>
        <b/>
        <sz val="10"/>
        <rFont val="Arial"/>
        <family val="2"/>
      </rPr>
      <t>New England</t>
    </r>
    <r>
      <rPr>
        <sz val="10"/>
        <rFont val="Arial"/>
        <family val="2"/>
      </rPr>
      <t xml:space="preserve"> (CT, MA, ME, NH, RI, VT)</t>
    </r>
  </si>
  <si>
    <r>
      <rPr>
        <b/>
        <sz val="10"/>
        <rFont val="Arial"/>
        <family val="2"/>
      </rPr>
      <t>Mid-Atlantic</t>
    </r>
    <r>
      <rPr>
        <sz val="10"/>
        <rFont val="Arial"/>
        <family val="2"/>
      </rPr>
      <t xml:space="preserve"> (DC, DE, MD, NJ, NY, VA)</t>
    </r>
  </si>
  <si>
    <r>
      <rPr>
        <b/>
        <sz val="10"/>
        <rFont val="Arial"/>
        <family val="2"/>
      </rPr>
      <t>Southeast</t>
    </r>
    <r>
      <rPr>
        <sz val="10"/>
        <rFont val="Arial"/>
        <family val="2"/>
      </rPr>
      <t xml:space="preserve"> (AL, FL, GA, KY, LA, MS, NC, SC, TN)</t>
    </r>
  </si>
  <si>
    <r>
      <rPr>
        <b/>
        <sz val="10"/>
        <rFont val="Arial"/>
        <family val="2"/>
      </rPr>
      <t>Midwest</t>
    </r>
    <r>
      <rPr>
        <sz val="10"/>
        <rFont val="Arial"/>
        <family val="2"/>
      </rPr>
      <t xml:space="preserve"> (IA, IL, IN, KS, MI, MN, MO, ND, NE, OH, SD, WI, WV)</t>
    </r>
  </si>
  <si>
    <r>
      <rPr>
        <b/>
        <sz val="10"/>
        <rFont val="Arial"/>
        <family val="2"/>
      </rPr>
      <t>Southwest</t>
    </r>
    <r>
      <rPr>
        <sz val="10"/>
        <rFont val="Arial"/>
        <family val="2"/>
      </rPr>
      <t xml:space="preserve"> (AR, AZ, NM, OK, TX)</t>
    </r>
  </si>
  <si>
    <r>
      <rPr>
        <b/>
        <sz val="10"/>
        <rFont val="Arial"/>
        <family val="2"/>
      </rPr>
      <t>Mountain West</t>
    </r>
    <r>
      <rPr>
        <sz val="10"/>
        <rFont val="Arial"/>
        <family val="2"/>
      </rPr>
      <t xml:space="preserve"> (CO, ID, MT, NV, UT, WY)</t>
    </r>
  </si>
  <si>
    <r>
      <rPr>
        <b/>
        <sz val="10"/>
        <rFont val="Arial"/>
        <family val="2"/>
      </rPr>
      <t>West Coast</t>
    </r>
    <r>
      <rPr>
        <sz val="10"/>
        <rFont val="Arial"/>
        <family val="2"/>
      </rPr>
      <t xml:space="preserve"> (AK, CA, HI, OR, WA)</t>
    </r>
  </si>
  <si>
    <t>Number of Legally Contactable Alumni</t>
  </si>
  <si>
    <t>Number of Hard-Credit Donors</t>
  </si>
  <si>
    <t>Number of Additional Soft-Credit Donors</t>
  </si>
  <si>
    <t>&lt; $200,000</t>
  </si>
  <si>
    <t>Please indicate the percent of undergraduates who fit into the following parental income categories. Note that Institutional Methodology was used to determine parental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</si>
</sst>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quot;$&quot;#,##0;[Red]&quot;$&quot;#,##0"/>
  </numFmts>
  <fonts count="16" x14ac:knownFonts="1">
    <font>
      <sz val="10"/>
      <name val="Arial"/>
    </font>
    <font>
      <sz val="10"/>
      <name val="Arial"/>
      <family val="2"/>
    </font>
    <font>
      <b/>
      <sz val="14"/>
      <name val="Arial"/>
      <family val="2"/>
    </font>
    <font>
      <b/>
      <sz val="10"/>
      <name val="Arial"/>
      <family val="2"/>
    </font>
    <font>
      <sz val="10"/>
      <name val="Arial"/>
      <family val="2"/>
    </font>
    <font>
      <b/>
      <sz val="12"/>
      <name val="Arial"/>
      <family val="2"/>
    </font>
    <font>
      <sz val="10"/>
      <color indexed="8"/>
      <name val="Arial"/>
      <family val="2"/>
    </font>
    <font>
      <b/>
      <sz val="10"/>
      <color indexed="8"/>
      <name val="Arial"/>
      <family val="2"/>
    </font>
    <font>
      <sz val="9"/>
      <name val="Arial"/>
      <family val="2"/>
    </font>
    <font>
      <b/>
      <i/>
      <sz val="10"/>
      <name val="Arial"/>
      <family val="2"/>
    </font>
    <font>
      <u/>
      <sz val="10"/>
      <color indexed="12"/>
      <name val="Arial"/>
      <family val="2"/>
    </font>
    <font>
      <b/>
      <sz val="10"/>
      <color indexed="8"/>
      <name val="Times New Roman"/>
      <family val="1"/>
    </font>
    <font>
      <sz val="10"/>
      <name val="Arial"/>
      <family val="2"/>
    </font>
    <font>
      <u/>
      <sz val="10"/>
      <color indexed="12"/>
      <name val="Arial"/>
      <family val="2"/>
    </font>
    <font>
      <sz val="8"/>
      <name val="Arial"/>
      <family val="2"/>
    </font>
    <font>
      <b/>
      <sz val="11"/>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2499465926084170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6">
    <xf numFmtId="0" fontId="0" fillId="0" borderId="0"/>
    <xf numFmtId="43" fontId="4" fillId="0" borderId="0" applyFont="0" applyFill="0" applyBorder="0" applyAlignment="0" applyProtection="0"/>
    <xf numFmtId="43" fontId="12"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1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alignment vertical="top"/>
      <protection locked="0"/>
    </xf>
    <xf numFmtId="9" fontId="4" fillId="0" borderId="0" applyFont="0" applyFill="0" applyBorder="0" applyAlignment="0" applyProtection="0"/>
    <xf numFmtId="0" fontId="1" fillId="0" borderId="0"/>
  </cellStyleXfs>
  <cellXfs count="18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0" fillId="0" borderId="0" xfId="0" applyAlignment="1"/>
    <xf numFmtId="0" fontId="0" fillId="0" borderId="1" xfId="0" applyBorder="1"/>
    <xf numFmtId="0" fontId="5" fillId="0" borderId="0" xfId="0" applyFont="1"/>
    <xf numFmtId="0" fontId="0" fillId="0" borderId="1" xfId="0" applyBorder="1" applyAlignment="1">
      <alignment horizontal="center"/>
    </xf>
    <xf numFmtId="9" fontId="0" fillId="0" borderId="1" xfId="0" applyNumberFormat="1" applyBorder="1" applyAlignment="1">
      <alignment horizontal="right"/>
    </xf>
    <xf numFmtId="0" fontId="0" fillId="0" borderId="0" xfId="0" applyBorder="1" applyAlignment="1">
      <alignment horizontal="center"/>
    </xf>
    <xf numFmtId="0" fontId="0" fillId="0" borderId="0" xfId="0" applyBorder="1"/>
    <xf numFmtId="0" fontId="0" fillId="0" borderId="0" xfId="0" applyAlignment="1">
      <alignment horizontal="left" indent="1"/>
    </xf>
    <xf numFmtId="0" fontId="3" fillId="2" borderId="1" xfId="0" applyFont="1" applyFill="1" applyBorder="1"/>
    <xf numFmtId="9" fontId="0" fillId="0" borderId="0" xfId="8" applyFont="1" applyBorder="1" applyAlignment="1">
      <alignment horizontal="center"/>
    </xf>
    <xf numFmtId="9" fontId="0" fillId="0" borderId="1" xfId="0" applyNumberFormat="1" applyBorder="1"/>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center"/>
    </xf>
    <xf numFmtId="164" fontId="0" fillId="0" borderId="1" xfId="0" applyNumberFormat="1" applyBorder="1" applyAlignment="1">
      <alignment horizontal="right"/>
    </xf>
    <xf numFmtId="0" fontId="4" fillId="0" borderId="0" xfId="0" applyFont="1"/>
    <xf numFmtId="0" fontId="11" fillId="0" borderId="0" xfId="0" applyFont="1" applyAlignment="1">
      <alignment wrapText="1"/>
    </xf>
    <xf numFmtId="0" fontId="4" fillId="0" borderId="1" xfId="0" applyFont="1" applyFill="1" applyBorder="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xf>
    <xf numFmtId="0" fontId="0" fillId="0" borderId="0" xfId="0"/>
    <xf numFmtId="0" fontId="3" fillId="0" borderId="0" xfId="0" applyFont="1" applyAlignment="1">
      <alignment horizontal="left" vertical="top"/>
    </xf>
    <xf numFmtId="0" fontId="4" fillId="0" borderId="0" xfId="0" applyFont="1" applyFill="1" applyBorder="1"/>
    <xf numFmtId="2" fontId="0" fillId="0" borderId="0" xfId="0" applyNumberFormat="1" applyBorder="1" applyAlignment="1">
      <alignment horizontal="center"/>
    </xf>
    <xf numFmtId="0" fontId="4" fillId="3" borderId="1" xfId="0" applyFont="1" applyFill="1" applyBorder="1" applyAlignment="1">
      <alignment horizontal="center" wrapText="1"/>
    </xf>
    <xf numFmtId="0" fontId="4" fillId="0" borderId="1" xfId="0" applyFont="1" applyBorder="1" applyAlignment="1">
      <alignment horizontal="center" wrapText="1"/>
    </xf>
    <xf numFmtId="9" fontId="0" fillId="0" borderId="1" xfId="0" applyNumberFormat="1" applyBorder="1" applyAlignment="1">
      <alignment horizontal="center"/>
    </xf>
    <xf numFmtId="0" fontId="3" fillId="0" borderId="0" xfId="0" applyFont="1" applyFill="1" applyBorder="1"/>
    <xf numFmtId="2" fontId="4" fillId="0" borderId="1" xfId="0" applyNumberFormat="1" applyFont="1" applyBorder="1" applyAlignment="1">
      <alignment horizontal="center"/>
    </xf>
    <xf numFmtId="1" fontId="0" fillId="0" borderId="1" xfId="0" applyNumberFormat="1" applyBorder="1" applyAlignment="1">
      <alignment horizontal="center"/>
    </xf>
    <xf numFmtId="0" fontId="4" fillId="0" borderId="0" xfId="0" applyFont="1" applyFill="1" applyBorder="1" applyAlignment="1">
      <alignment horizontal="left"/>
    </xf>
    <xf numFmtId="9" fontId="0" fillId="0" borderId="0" xfId="0" applyNumberFormat="1" applyBorder="1" applyAlignment="1">
      <alignment horizontal="right"/>
    </xf>
    <xf numFmtId="0" fontId="4" fillId="0" borderId="0" xfId="0" applyFont="1" applyBorder="1" applyAlignment="1">
      <alignment horizontal="left"/>
    </xf>
    <xf numFmtId="164" fontId="0" fillId="0" borderId="1" xfId="0" applyNumberFormat="1" applyBorder="1"/>
    <xf numFmtId="9" fontId="4"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3" fontId="0" fillId="0" borderId="1" xfId="9" applyNumberFormat="1" applyFont="1" applyBorder="1" applyAlignment="1">
      <alignment horizontal="center" vertical="center"/>
    </xf>
    <xf numFmtId="0" fontId="0" fillId="0" borderId="0" xfId="0" applyNumberFormat="1" applyBorder="1" applyAlignment="1">
      <alignment horizontal="center"/>
    </xf>
    <xf numFmtId="0" fontId="0" fillId="0" borderId="1" xfId="0" applyBorder="1" applyAlignment="1"/>
    <xf numFmtId="0" fontId="0" fillId="0" borderId="1" xfId="0" applyFill="1" applyBorder="1" applyAlignment="1"/>
    <xf numFmtId="0" fontId="3" fillId="0" borderId="1" xfId="0" applyFont="1" applyBorder="1"/>
    <xf numFmtId="0" fontId="0" fillId="2" borderId="1" xfId="0" applyFill="1" applyBorder="1"/>
    <xf numFmtId="0" fontId="3" fillId="0" borderId="1" xfId="0" applyFont="1" applyBorder="1" applyAlignment="1">
      <alignment horizontal="center" vertical="center" wrapText="1"/>
    </xf>
    <xf numFmtId="5" fontId="0" fillId="0" borderId="1" xfId="0" applyNumberFormat="1" applyBorder="1"/>
    <xf numFmtId="165" fontId="3" fillId="0" borderId="1" xfId="0" applyNumberFormat="1" applyFont="1" applyBorder="1"/>
    <xf numFmtId="165" fontId="0" fillId="0" borderId="1" xfId="0" applyNumberFormat="1" applyBorder="1"/>
    <xf numFmtId="165" fontId="0" fillId="0" borderId="2" xfId="0" applyNumberFormat="1" applyBorder="1"/>
    <xf numFmtId="164" fontId="4" fillId="0" borderId="1" xfId="7" applyNumberFormat="1" applyBorder="1" applyAlignment="1">
      <alignment horizontal="center" vertical="center"/>
    </xf>
    <xf numFmtId="0" fontId="1" fillId="0" borderId="0" xfId="15"/>
    <xf numFmtId="0" fontId="3" fillId="0" borderId="0" xfId="15" applyFont="1" applyAlignment="1">
      <alignment vertical="top"/>
    </xf>
    <xf numFmtId="0" fontId="3" fillId="0" borderId="0" xfId="15" applyFont="1"/>
    <xf numFmtId="0" fontId="8" fillId="0" borderId="1" xfId="15" applyFont="1" applyBorder="1" applyAlignment="1">
      <alignment horizontal="center"/>
    </xf>
    <xf numFmtId="0" fontId="1" fillId="0" borderId="1" xfId="15" applyBorder="1" applyAlignment="1">
      <alignment horizontal="right"/>
    </xf>
    <xf numFmtId="0" fontId="1" fillId="0" borderId="1" xfId="15" applyFont="1" applyBorder="1" applyAlignment="1">
      <alignment horizontal="center" wrapText="1"/>
    </xf>
    <xf numFmtId="0" fontId="1" fillId="0" borderId="0" xfId="15" applyFont="1" applyBorder="1" applyAlignment="1">
      <alignment horizontal="center" wrapText="1"/>
    </xf>
    <xf numFmtId="0" fontId="1" fillId="0" borderId="0" xfId="15" applyBorder="1"/>
    <xf numFmtId="0" fontId="1" fillId="0" borderId="1" xfId="15" applyFont="1" applyBorder="1" applyAlignment="1">
      <alignment horizontal="center" wrapText="1"/>
    </xf>
    <xf numFmtId="0" fontId="1" fillId="0" borderId="1" xfId="0" applyFont="1" applyFill="1" applyBorder="1"/>
    <xf numFmtId="2" fontId="1" fillId="0" borderId="1" xfId="0" applyNumberFormat="1" applyFont="1" applyBorder="1" applyAlignment="1">
      <alignment horizontal="center"/>
    </xf>
    <xf numFmtId="0" fontId="1" fillId="0" borderId="1" xfId="0" applyFont="1" applyBorder="1" applyAlignment="1">
      <alignment horizontal="center"/>
    </xf>
    <xf numFmtId="9" fontId="0" fillId="0" borderId="1" xfId="8" applyFont="1" applyBorder="1" applyAlignment="1">
      <alignment horizontal="center"/>
    </xf>
    <xf numFmtId="0" fontId="3" fillId="0" borderId="0" xfId="0" applyFont="1" applyAlignment="1">
      <alignment horizontal="left" vertical="top"/>
    </xf>
    <xf numFmtId="0" fontId="5" fillId="0" borderId="0" xfId="0" applyFont="1" applyAlignment="1">
      <alignment vertical="center" wrapText="1"/>
    </xf>
    <xf numFmtId="9" fontId="0" fillId="0" borderId="1" xfId="8" applyFont="1" applyBorder="1" applyAlignment="1">
      <alignment horizontal="right"/>
    </xf>
    <xf numFmtId="0" fontId="3" fillId="0" borderId="0" xfId="0" applyFont="1" applyAlignment="1">
      <alignment horizontal="left" vertical="top"/>
    </xf>
    <xf numFmtId="0" fontId="0" fillId="0" borderId="0" xfId="0" applyBorder="1" applyAlignment="1">
      <alignment horizontal="left" wrapText="1"/>
    </xf>
    <xf numFmtId="9" fontId="0" fillId="0" borderId="0" xfId="8" applyFont="1" applyBorder="1" applyAlignment="1">
      <alignment horizontal="right"/>
    </xf>
    <xf numFmtId="0" fontId="1" fillId="3" borderId="1" xfId="0" applyFont="1" applyFill="1" applyBorder="1" applyAlignment="1">
      <alignment horizontal="center" wrapText="1"/>
    </xf>
    <xf numFmtId="0" fontId="3" fillId="0" borderId="0" xfId="0" applyFont="1" applyAlignment="1">
      <alignment horizontal="left" vertical="top"/>
    </xf>
    <xf numFmtId="9" fontId="0" fillId="0" borderId="1" xfId="8" applyFont="1" applyBorder="1"/>
    <xf numFmtId="0" fontId="1" fillId="3" borderId="1" xfId="0" applyFont="1" applyFill="1" applyBorder="1" applyAlignment="1">
      <alignment horizontal="center"/>
    </xf>
    <xf numFmtId="2" fontId="0" fillId="0" borderId="1" xfId="0" applyNumberFormat="1" applyBorder="1" applyAlignment="1">
      <alignment horizontal="center"/>
    </xf>
    <xf numFmtId="0" fontId="3" fillId="0" borderId="0" xfId="0" applyFont="1" applyAlignment="1">
      <alignment horizontal="left" vertical="top"/>
    </xf>
    <xf numFmtId="0" fontId="1" fillId="0" borderId="1" xfId="0" applyFont="1" applyBorder="1" applyAlignment="1">
      <alignment wrapText="1"/>
    </xf>
    <xf numFmtId="0" fontId="1" fillId="0" borderId="1" xfId="0" applyFont="1" applyFill="1" applyBorder="1" applyAlignment="1">
      <alignment horizontal="center"/>
    </xf>
    <xf numFmtId="0" fontId="4" fillId="0" borderId="1" xfId="0" applyFont="1" applyFill="1" applyBorder="1" applyAlignment="1">
      <alignment horizontal="center"/>
    </xf>
    <xf numFmtId="0" fontId="3" fillId="0" borderId="0" xfId="0" applyFont="1" applyAlignment="1">
      <alignment horizontal="left" vertical="top"/>
    </xf>
    <xf numFmtId="0" fontId="3" fillId="0" borderId="0" xfId="0" applyFont="1" applyAlignment="1">
      <alignment horizontal="left" vertical="top"/>
    </xf>
    <xf numFmtId="0" fontId="3" fillId="0" borderId="1" xfId="0" applyFont="1" applyBorder="1" applyAlignment="1">
      <alignment horizontal="center" wrapText="1"/>
    </xf>
    <xf numFmtId="9" fontId="1" fillId="0" borderId="1" xfId="8" applyFont="1" applyBorder="1" applyAlignment="1">
      <alignment horizontal="center" wrapText="1"/>
    </xf>
    <xf numFmtId="0" fontId="3" fillId="0" borderId="0" xfId="0" applyFont="1" applyAlignment="1">
      <alignment horizontal="left" vertical="top"/>
    </xf>
    <xf numFmtId="3" fontId="1" fillId="0" borderId="1" xfId="15" applyNumberFormat="1" applyBorder="1" applyAlignment="1">
      <alignment horizontal="right" wrapText="1"/>
    </xf>
    <xf numFmtId="3" fontId="1" fillId="0" borderId="1" xfId="15" applyNumberFormat="1" applyBorder="1" applyAlignment="1">
      <alignment horizontal="right"/>
    </xf>
    <xf numFmtId="0" fontId="1" fillId="0" borderId="1" xfId="0" applyFont="1" applyBorder="1" applyAlignment="1">
      <alignment horizontal="left" wrapText="1"/>
    </xf>
    <xf numFmtId="0" fontId="3" fillId="0" borderId="0" xfId="0" applyFont="1" applyAlignment="1">
      <alignment horizontal="left" vertical="top"/>
    </xf>
    <xf numFmtId="0" fontId="2" fillId="2" borderId="0" xfId="0" applyFont="1" applyFill="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1" fillId="0" borderId="1" xfId="0" applyFont="1" applyBorder="1" applyAlignment="1">
      <alignment horizontal="left"/>
    </xf>
    <xf numFmtId="0" fontId="0" fillId="0" borderId="0" xfId="0" applyAlignment="1">
      <alignment horizontal="center" vertical="center"/>
    </xf>
    <xf numFmtId="0" fontId="1" fillId="0" borderId="0" xfId="0" applyFont="1" applyFill="1" applyAlignment="1">
      <alignment horizontal="left" vertical="top" wrapText="1"/>
    </xf>
    <xf numFmtId="0" fontId="1" fillId="0" borderId="0" xfId="0" applyFont="1" applyAlignment="1">
      <alignment horizontal="left" wrapText="1"/>
    </xf>
    <xf numFmtId="0" fontId="3" fillId="0" borderId="0" xfId="0" applyFont="1" applyAlignment="1">
      <alignment horizontal="left" vertical="top"/>
    </xf>
    <xf numFmtId="0" fontId="4" fillId="0" borderId="0" xfId="0" applyFont="1" applyFill="1" applyBorder="1" applyAlignment="1">
      <alignment wrapText="1"/>
    </xf>
    <xf numFmtId="0" fontId="1" fillId="0" borderId="1" xfId="0" applyFont="1" applyFill="1" applyBorder="1" applyAlignment="1">
      <alignment horizontal="left"/>
    </xf>
    <xf numFmtId="0" fontId="4" fillId="0" borderId="1" xfId="0" applyFont="1" applyFill="1" applyBorder="1" applyAlignment="1">
      <alignment horizontal="left"/>
    </xf>
    <xf numFmtId="0" fontId="7"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Fill="1" applyBorder="1" applyAlignment="1">
      <alignment horizontal="left" wrapText="1"/>
    </xf>
    <xf numFmtId="0" fontId="3" fillId="0" borderId="0" xfId="0" applyFont="1" applyAlignment="1">
      <alignment horizontal="left"/>
    </xf>
    <xf numFmtId="0" fontId="4" fillId="0" borderId="1" xfId="0" applyFont="1" applyBorder="1" applyAlignment="1">
      <alignment horizontal="left"/>
    </xf>
    <xf numFmtId="0" fontId="1" fillId="0" borderId="0" xfId="0" applyFont="1" applyBorder="1" applyAlignment="1">
      <alignment horizontal="left" wrapText="1"/>
    </xf>
    <xf numFmtId="0" fontId="4" fillId="0" borderId="0" xfId="0" applyFont="1" applyBorder="1" applyAlignment="1">
      <alignment horizontal="left" wrapText="1"/>
    </xf>
    <xf numFmtId="0" fontId="4" fillId="0" borderId="0" xfId="0" applyFont="1" applyAlignment="1">
      <alignment horizontal="left" wrapText="1"/>
    </xf>
    <xf numFmtId="0" fontId="5" fillId="0" borderId="0" xfId="0" applyFont="1" applyAlignment="1">
      <alignment horizontal="left"/>
    </xf>
    <xf numFmtId="0" fontId="4" fillId="0" borderId="1" xfId="0" applyFont="1" applyBorder="1" applyAlignment="1">
      <alignment horizontal="left" wrapText="1"/>
    </xf>
    <xf numFmtId="0" fontId="0" fillId="4" borderId="1" xfId="0" applyFill="1" applyBorder="1" applyAlignment="1">
      <alignment horizontal="left"/>
    </xf>
    <xf numFmtId="0" fontId="3" fillId="0" borderId="0" xfId="0" applyFont="1" applyAlignment="1">
      <alignment horizontal="left" wrapText="1"/>
    </xf>
    <xf numFmtId="0" fontId="4" fillId="0" borderId="3" xfId="0" applyFont="1" applyFill="1" applyBorder="1" applyAlignment="1">
      <alignment horizontal="left" wrapText="1"/>
    </xf>
    <xf numFmtId="0" fontId="4" fillId="0" borderId="2" xfId="0" applyFont="1" applyFill="1" applyBorder="1" applyAlignment="1">
      <alignment horizontal="left" wrapText="1"/>
    </xf>
    <xf numFmtId="0" fontId="1" fillId="0" borderId="3"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wrapText="1"/>
    </xf>
    <xf numFmtId="0" fontId="1" fillId="0" borderId="3" xfId="0" applyFont="1" applyBorder="1" applyAlignment="1">
      <alignment horizontal="left"/>
    </xf>
    <xf numFmtId="0" fontId="1" fillId="0" borderId="4" xfId="0" applyFont="1" applyBorder="1" applyAlignment="1">
      <alignment horizontal="left"/>
    </xf>
    <xf numFmtId="0" fontId="1" fillId="0" borderId="2" xfId="0" applyFont="1" applyBorder="1" applyAlignment="1">
      <alignment horizontal="left"/>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15" fillId="2" borderId="3" xfId="0" applyFont="1" applyFill="1" applyBorder="1"/>
    <xf numFmtId="0" fontId="15" fillId="2" borderId="4" xfId="0" applyFont="1" applyFill="1" applyBorder="1"/>
    <xf numFmtId="0" fontId="15" fillId="2" borderId="2" xfId="0" applyFont="1" applyFill="1" applyBorder="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2" xfId="0" applyFill="1" applyBorder="1" applyAlignment="1">
      <alignment horizontal="left" vertical="top" wrapText="1"/>
    </xf>
    <xf numFmtId="0" fontId="0" fillId="2" borderId="3" xfId="0" applyFill="1" applyBorder="1"/>
    <xf numFmtId="0" fontId="0" fillId="2" borderId="4" xfId="0" applyFill="1" applyBorder="1"/>
    <xf numFmtId="0" fontId="0" fillId="2" borderId="2" xfId="0" applyFill="1" applyBorder="1"/>
    <xf numFmtId="0" fontId="0" fillId="0" borderId="0" xfId="0" applyAlignment="1">
      <alignment horizontal="left" wrapText="1"/>
    </xf>
    <xf numFmtId="0" fontId="4" fillId="0" borderId="3" xfId="0" applyFont="1" applyBorder="1" applyAlignment="1">
      <alignment horizontal="left" wrapText="1"/>
    </xf>
    <xf numFmtId="0" fontId="5" fillId="0" borderId="0" xfId="0" applyFont="1" applyAlignment="1">
      <alignment horizontal="left" vertical="top"/>
    </xf>
    <xf numFmtId="0" fontId="4" fillId="5" borderId="3" xfId="0" applyFont="1" applyFill="1" applyBorder="1" applyAlignment="1">
      <alignment horizontal="center"/>
    </xf>
    <xf numFmtId="0" fontId="4" fillId="5" borderId="2" xfId="0" applyFont="1" applyFill="1" applyBorder="1" applyAlignment="1">
      <alignment horizontal="center"/>
    </xf>
    <xf numFmtId="0" fontId="4" fillId="0" borderId="1" xfId="0" applyFont="1" applyBorder="1"/>
    <xf numFmtId="0" fontId="1" fillId="4" borderId="1" xfId="0" applyFont="1" applyFill="1" applyBorder="1" applyAlignment="1">
      <alignment horizontal="left" wrapText="1"/>
    </xf>
    <xf numFmtId="0" fontId="1" fillId="0" borderId="1" xfId="0" applyFont="1" applyBorder="1" applyAlignment="1">
      <alignment horizontal="left"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wrapText="1"/>
    </xf>
    <xf numFmtId="0" fontId="1" fillId="0" borderId="1" xfId="15" applyFont="1" applyBorder="1" applyAlignment="1">
      <alignment horizontal="left"/>
    </xf>
    <xf numFmtId="0" fontId="1" fillId="0" borderId="1" xfId="15" applyFont="1" applyBorder="1" applyAlignment="1">
      <alignment horizontal="left" wrapText="1"/>
    </xf>
    <xf numFmtId="164" fontId="1" fillId="0" borderId="1" xfId="15" applyNumberFormat="1" applyBorder="1" applyAlignment="1">
      <alignment horizontal="right"/>
    </xf>
    <xf numFmtId="0" fontId="3" fillId="0" borderId="0" xfId="15" applyFont="1" applyAlignment="1">
      <alignment horizontal="left" wrapText="1"/>
    </xf>
    <xf numFmtId="0" fontId="1" fillId="0" borderId="0" xfId="15" applyFont="1" applyFill="1" applyBorder="1" applyAlignment="1">
      <alignment horizontal="left" vertical="top" wrapText="1"/>
    </xf>
    <xf numFmtId="0" fontId="1" fillId="4" borderId="1" xfId="15" applyFill="1" applyBorder="1" applyAlignment="1">
      <alignment horizontal="center"/>
    </xf>
    <xf numFmtId="0" fontId="1" fillId="0" borderId="1" xfId="15" applyFont="1" applyBorder="1" applyAlignment="1">
      <alignment horizontal="center" wrapText="1"/>
    </xf>
    <xf numFmtId="0" fontId="1" fillId="0" borderId="1" xfId="15" applyBorder="1" applyAlignment="1">
      <alignment horizontal="center" wrapText="1"/>
    </xf>
    <xf numFmtId="0" fontId="1" fillId="0" borderId="1" xfId="15" applyFont="1" applyBorder="1" applyAlignment="1">
      <alignment horizontal="left" vertical="top"/>
    </xf>
    <xf numFmtId="0" fontId="3" fillId="0" borderId="0" xfId="15" applyFont="1" applyFill="1" applyAlignment="1">
      <alignment vertical="top" wrapText="1"/>
    </xf>
    <xf numFmtId="0" fontId="1" fillId="0" borderId="0" xfId="15" applyFill="1" applyAlignment="1">
      <alignment vertical="top" wrapText="1"/>
    </xf>
    <xf numFmtId="0" fontId="2" fillId="2" borderId="0" xfId="15" applyFont="1" applyFill="1" applyAlignment="1">
      <alignment horizontal="center" vertical="center"/>
    </xf>
    <xf numFmtId="0" fontId="5" fillId="0" borderId="0" xfId="15" applyFont="1" applyAlignment="1">
      <alignment horizontal="left"/>
    </xf>
    <xf numFmtId="0" fontId="1" fillId="2" borderId="1" xfId="15" applyFill="1" applyBorder="1"/>
    <xf numFmtId="0" fontId="1" fillId="0" borderId="1" xfId="15" applyFont="1" applyFill="1" applyBorder="1" applyAlignment="1">
      <alignment horizontal="left"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2" borderId="3" xfId="0" applyFill="1" applyBorder="1" applyAlignment="1">
      <alignment horizontal="left"/>
    </xf>
    <xf numFmtId="0" fontId="0" fillId="2" borderId="2" xfId="0" applyFill="1" applyBorder="1" applyAlignment="1">
      <alignment horizontal="left"/>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wrapText="1"/>
    </xf>
    <xf numFmtId="0" fontId="0" fillId="0" borderId="3" xfId="0" applyFill="1" applyBorder="1" applyAlignment="1">
      <alignment horizontal="left" vertical="center" wrapText="1"/>
    </xf>
    <xf numFmtId="0" fontId="0" fillId="0" borderId="2" xfId="0" applyFill="1" applyBorder="1" applyAlignment="1">
      <alignment horizontal="left" vertical="center" wrapText="1"/>
    </xf>
  </cellXfs>
  <cellStyles count="16">
    <cellStyle name="Comma 2" xfId="1" xr:uid="{00000000-0005-0000-0000-000000000000}"/>
    <cellStyle name="Comma 3" xfId="2" xr:uid="{00000000-0005-0000-0000-000001000000}"/>
    <cellStyle name="Comma 3 2" xfId="11" xr:uid="{00000000-0005-0000-0000-000002000000}"/>
    <cellStyle name="Currency 2" xfId="3" xr:uid="{00000000-0005-0000-0000-000003000000}"/>
    <cellStyle name="Currency 3" xfId="4" xr:uid="{00000000-0005-0000-0000-000004000000}"/>
    <cellStyle name="Currency 3 2" xfId="12" xr:uid="{00000000-0005-0000-0000-000005000000}"/>
    <cellStyle name="Hyperlink 2" xfId="5" xr:uid="{00000000-0005-0000-0000-000006000000}"/>
    <cellStyle name="Hyperlink 3" xfId="6" xr:uid="{00000000-0005-0000-0000-000007000000}"/>
    <cellStyle name="Hyperlink 3 2" xfId="13" xr:uid="{00000000-0005-0000-0000-000008000000}"/>
    <cellStyle name="Normal" xfId="0" builtinId="0"/>
    <cellStyle name="Normal 2" xfId="7" xr:uid="{00000000-0005-0000-0000-00000A000000}"/>
    <cellStyle name="Normal 3" xfId="15" xr:uid="{00000000-0005-0000-0000-00000B000000}"/>
    <cellStyle name="Percent" xfId="8" builtinId="5"/>
    <cellStyle name="Percent 2" xfId="9" xr:uid="{00000000-0005-0000-0000-00000D000000}"/>
    <cellStyle name="Percent 3" xfId="10" xr:uid="{00000000-0005-0000-0000-00000E000000}"/>
    <cellStyle name="Percent 3 2"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
  <sheetViews>
    <sheetView tabSelected="1" zoomScaleNormal="100" workbookViewId="0"/>
  </sheetViews>
  <sheetFormatPr defaultRowHeight="12.75" x14ac:dyDescent="0.2"/>
  <sheetData>
    <row r="1" spans="1:5" x14ac:dyDescent="0.2">
      <c r="A1" s="20" t="s">
        <v>18</v>
      </c>
      <c r="E1" s="3">
        <v>2025</v>
      </c>
    </row>
    <row r="3" spans="1:5" x14ac:dyDescent="0.2">
      <c r="A3" t="s">
        <v>85</v>
      </c>
    </row>
  </sheetData>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9"/>
  <sheetViews>
    <sheetView showRuler="0" zoomScaleNormal="100" workbookViewId="0">
      <selection sqref="A1:F1"/>
    </sheetView>
  </sheetViews>
  <sheetFormatPr defaultRowHeight="12.75" x14ac:dyDescent="0.2"/>
  <cols>
    <col min="1" max="1" width="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92" t="s">
        <v>8</v>
      </c>
      <c r="B1" s="92"/>
      <c r="C1" s="92"/>
      <c r="D1" s="92"/>
      <c r="E1" s="92"/>
      <c r="F1" s="92"/>
    </row>
    <row r="3" spans="1:6" s="26" customFormat="1" ht="15.75" customHeight="1" x14ac:dyDescent="0.2">
      <c r="A3" s="25"/>
      <c r="B3" s="93" t="s">
        <v>101</v>
      </c>
      <c r="C3" s="93"/>
      <c r="D3" s="69"/>
    </row>
    <row r="4" spans="1:6" s="26" customFormat="1" ht="39" customHeight="1" x14ac:dyDescent="0.2">
      <c r="A4" s="68" t="s">
        <v>102</v>
      </c>
      <c r="B4" s="95" t="str">
        <f>"Percent of full-time, degree-seeking students who participated in semester or full-year study abroad or Lafayette-led interim/summer off-campus experience in the "&amp;NoPrint!$E$1-1&amp;"-"&amp;NoPrint!$E$1&amp;" academic year:"</f>
        <v>Percent of full-time, degree-seeking students who participated in semester or full-year study abroad or Lafayette-led interim/summer off-campus experience in the 2024-2025 academic year:</v>
      </c>
      <c r="C4" s="95"/>
      <c r="D4" s="95"/>
      <c r="E4" s="95"/>
      <c r="F4" s="70"/>
    </row>
    <row r="5" spans="1:6" s="26" customFormat="1" x14ac:dyDescent="0.2">
      <c r="A5" s="25"/>
    </row>
    <row r="6" spans="1:6" s="26" customFormat="1" ht="39" customHeight="1" x14ac:dyDescent="0.2">
      <c r="A6" s="71" t="s">
        <v>102</v>
      </c>
      <c r="B6" s="95" t="str">
        <f>"Percent of students in the "&amp;NoPrint!$E$1&amp;" graduating class who participated in at least one semester or full-year study abroad program or a Lafayette-led interim/summer off-campus experience:"</f>
        <v>Percent of students in the 2025 graduating class who participated in at least one semester or full-year study abroad program or a Lafayette-led interim/summer off-campus experience:</v>
      </c>
      <c r="C6" s="95"/>
      <c r="D6" s="95"/>
      <c r="E6" s="95"/>
      <c r="F6" s="70"/>
    </row>
    <row r="7" spans="1:6" s="26" customFormat="1" ht="12.75" customHeight="1" x14ac:dyDescent="0.2">
      <c r="A7" s="83"/>
      <c r="B7" s="72"/>
      <c r="C7" s="72"/>
      <c r="D7" s="72"/>
      <c r="E7" s="72"/>
      <c r="F7" s="73"/>
    </row>
    <row r="8" spans="1:6" s="26" customFormat="1" ht="15.75" customHeight="1" x14ac:dyDescent="0.2">
      <c r="A8" s="25"/>
      <c r="B8" s="93" t="s">
        <v>125</v>
      </c>
      <c r="C8" s="93"/>
      <c r="D8" s="69"/>
    </row>
    <row r="9" spans="1:6" s="26" customFormat="1" ht="26.25" customHeight="1" x14ac:dyDescent="0.2">
      <c r="A9" s="83" t="s">
        <v>124</v>
      </c>
      <c r="B9" s="96" t="str">
        <f>"Percent of students in the "&amp;NoPrint!$E$1&amp;" graduating class who participated in at least one semester of Excel research, Independent Study, or Honors Thesis:"</f>
        <v>Percent of students in the 2025 graduating class who participated in at least one semester of Excel research, Independent Study, or Honors Thesis:</v>
      </c>
      <c r="C9" s="97"/>
      <c r="D9" s="97"/>
      <c r="E9" s="98"/>
      <c r="F9" s="70"/>
    </row>
    <row r="10" spans="1:6" s="26" customFormat="1" ht="12.75" customHeight="1" x14ac:dyDescent="0.2">
      <c r="A10" s="83"/>
      <c r="B10" s="72"/>
      <c r="C10" s="72"/>
      <c r="D10" s="72"/>
      <c r="E10" s="72"/>
      <c r="F10" s="73"/>
    </row>
    <row r="11" spans="1:6" s="26" customFormat="1" ht="15.75" customHeight="1" x14ac:dyDescent="0.2">
      <c r="A11" s="25"/>
      <c r="B11" s="93" t="s">
        <v>97</v>
      </c>
      <c r="C11" s="93"/>
      <c r="D11" s="69"/>
    </row>
    <row r="12" spans="1:6" s="26" customFormat="1" ht="12.75" customHeight="1" x14ac:dyDescent="0.2">
      <c r="A12" s="87" t="s">
        <v>136</v>
      </c>
      <c r="B12" s="99" t="str">
        <f>"Percent of full-time, degree-seeking students in Fall "&amp;NoPrint!$E$1&amp;" who are first-generation:"</f>
        <v>Percent of full-time, degree-seeking students in Fall 2025 who are first-generation:</v>
      </c>
      <c r="C12" s="99"/>
      <c r="D12" s="99"/>
      <c r="E12" s="99"/>
      <c r="F12" s="70"/>
    </row>
    <row r="13" spans="1:6" s="26" customFormat="1" ht="12.75" customHeight="1" x14ac:dyDescent="0.2">
      <c r="A13" s="87"/>
      <c r="B13" s="72"/>
      <c r="C13" s="72"/>
      <c r="D13" s="72"/>
      <c r="E13" s="72"/>
      <c r="F13" s="73"/>
    </row>
    <row r="14" spans="1:6" ht="15.75" customHeight="1" x14ac:dyDescent="0.2">
      <c r="B14" s="93" t="s">
        <v>7</v>
      </c>
      <c r="C14" s="93"/>
      <c r="D14" s="93"/>
      <c r="E14" s="4"/>
      <c r="F14" s="4"/>
    </row>
    <row r="15" spans="1:6" x14ac:dyDescent="0.2">
      <c r="B15" s="94" t="s">
        <v>103</v>
      </c>
      <c r="C15" s="94"/>
      <c r="D15" s="94"/>
      <c r="E15" s="94"/>
      <c r="F15" s="94"/>
    </row>
    <row r="18" ht="13.15" customHeight="1" x14ac:dyDescent="0.2"/>
    <row r="19" ht="13.15" customHeight="1" x14ac:dyDescent="0.2"/>
  </sheetData>
  <mergeCells count="10">
    <mergeCell ref="A1:F1"/>
    <mergeCell ref="B14:D14"/>
    <mergeCell ref="B15:F15"/>
    <mergeCell ref="B3:C3"/>
    <mergeCell ref="B6:E6"/>
    <mergeCell ref="B4:E4"/>
    <mergeCell ref="B9:E9"/>
    <mergeCell ref="B8:C8"/>
    <mergeCell ref="B11:C11"/>
    <mergeCell ref="B12:E12"/>
  </mergeCells>
  <phoneticPr fontId="0" type="noConversion"/>
  <pageMargins left="0.75" right="0.75" top="1" bottom="1" header="0.5" footer="0.5"/>
  <pageSetup fitToHeight="0" orientation="portrait" r:id="rId1"/>
  <headerFooter alignWithMargins="0">
    <oddHeader>&amp;CSupplemental Common Data Set 2025-2026</oddHeader>
    <oddFooter>&amp;L&amp;A&amp;RPage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1"/>
  <sheetViews>
    <sheetView showRuler="0" zoomScaleNormal="100" workbookViewId="0">
      <selection sqref="A1:F1"/>
    </sheetView>
  </sheetViews>
  <sheetFormatPr defaultRowHeight="12.75" x14ac:dyDescent="0.2"/>
  <cols>
    <col min="1" max="1" width="4.42578125" style="1" customWidth="1"/>
    <col min="2" max="2" width="27" customWidth="1"/>
    <col min="3" max="6" width="14.7109375" customWidth="1"/>
    <col min="7" max="7" width="8.5703125" customWidth="1"/>
    <col min="8" max="8" width="0.7109375" customWidth="1"/>
  </cols>
  <sheetData>
    <row r="1" spans="1:11" ht="18" x14ac:dyDescent="0.2">
      <c r="A1" s="92" t="s">
        <v>137</v>
      </c>
      <c r="B1" s="100"/>
      <c r="C1" s="100"/>
      <c r="D1" s="100"/>
      <c r="E1" s="100"/>
      <c r="F1" s="100"/>
    </row>
    <row r="3" spans="1:11" ht="15.75" x14ac:dyDescent="0.25">
      <c r="B3" s="7" t="s">
        <v>138</v>
      </c>
      <c r="C3" s="14"/>
      <c r="D3" s="12"/>
      <c r="F3" s="10"/>
    </row>
    <row r="4" spans="1:11" ht="39" customHeight="1" x14ac:dyDescent="0.2">
      <c r="B4" s="107" t="str">
        <f>"Provide data for ALL enrolled, degree-seeking, full-time and part-time, first-time, first-year students enrolled in Fall "&amp;NoPrint!$E$1&amp;", including students who began studies during summer, U.S. Nonresidents, and students admitted under special arrangements."</f>
        <v>Provide data for ALL enrolled, degree-seeking, full-time and part-time, first-time, first-year students enrolled in Fall 2025, including students who began studies during summer, U.S. Nonresidents, and students admitted under special arrangements.</v>
      </c>
      <c r="C4" s="108"/>
      <c r="D4" s="108"/>
      <c r="E4" s="108"/>
      <c r="F4" s="108"/>
    </row>
    <row r="5" spans="1:11" ht="12.75" customHeight="1" x14ac:dyDescent="0.25">
      <c r="B5" s="7"/>
      <c r="C5" s="14"/>
      <c r="D5" s="12"/>
      <c r="F5" s="10"/>
    </row>
    <row r="6" spans="1:11" ht="12.75" customHeight="1" x14ac:dyDescent="0.2">
      <c r="A6" s="75" t="s">
        <v>9</v>
      </c>
      <c r="B6" s="101" t="str">
        <f>"What was the GPA of first-time, first-year Fall "&amp;NoPrint!$E$1&amp;" students at the 25th and 75th percentile?"</f>
        <v>What was the GPA of first-time, first-year Fall 2025 students at the 25th and 75th percentile?</v>
      </c>
      <c r="C6" s="101"/>
      <c r="D6" s="101"/>
      <c r="E6" s="101"/>
      <c r="F6" s="101"/>
      <c r="H6" s="21"/>
      <c r="I6" s="5"/>
      <c r="J6" s="5"/>
      <c r="K6" s="5"/>
    </row>
    <row r="7" spans="1:11" x14ac:dyDescent="0.2">
      <c r="A7" s="75"/>
      <c r="B7" s="13"/>
      <c r="C7" s="77" t="s">
        <v>108</v>
      </c>
      <c r="D7" s="77" t="s">
        <v>109</v>
      </c>
      <c r="E7" s="26"/>
      <c r="F7" s="26"/>
    </row>
    <row r="8" spans="1:11" s="26" customFormat="1" x14ac:dyDescent="0.2">
      <c r="A8" s="75" t="s">
        <v>9</v>
      </c>
      <c r="B8" s="64" t="s">
        <v>110</v>
      </c>
      <c r="C8" s="78"/>
      <c r="D8" s="78"/>
    </row>
    <row r="9" spans="1:11" s="26" customFormat="1" x14ac:dyDescent="0.2">
      <c r="A9" s="75"/>
      <c r="B9" s="28"/>
      <c r="C9" s="29"/>
      <c r="D9" s="29"/>
    </row>
    <row r="10" spans="1:11" x14ac:dyDescent="0.2">
      <c r="A10" s="2" t="s">
        <v>10</v>
      </c>
      <c r="B10" s="33" t="s">
        <v>20</v>
      </c>
      <c r="C10" s="29"/>
      <c r="D10" s="29"/>
    </row>
    <row r="11" spans="1:11" ht="39" customHeight="1" x14ac:dyDescent="0.2">
      <c r="A11" s="2" t="s">
        <v>10</v>
      </c>
      <c r="B11" s="104" t="str">
        <f>"Please enter the average test scores for full- and part-time, first-time, first-year students enrolling in the Fall of "&amp;NoPrint!$E$1&amp;", including students who began studies during the summer, U.S. Nonresidents, and students admitted under special arrangements."</f>
        <v>Please enter the average test scores for full- and part-time, first-time, first-year students enrolling in the Fall of 2025, including students who began studies during the summer, U.S. Nonresidents, and students admitted under special arrangements.</v>
      </c>
      <c r="C11" s="104"/>
      <c r="D11" s="104"/>
      <c r="E11" s="104"/>
      <c r="F11" s="104"/>
    </row>
    <row r="12" spans="1:11" ht="39" customHeight="1" x14ac:dyDescent="0.2">
      <c r="A12" s="2"/>
      <c r="B12" s="13"/>
      <c r="C12" s="81" t="s">
        <v>115</v>
      </c>
      <c r="D12" s="74" t="s">
        <v>104</v>
      </c>
      <c r="E12" s="30" t="s">
        <v>3</v>
      </c>
      <c r="F12" s="31" t="s">
        <v>11</v>
      </c>
    </row>
    <row r="13" spans="1:11" x14ac:dyDescent="0.2">
      <c r="A13" s="2" t="s">
        <v>10</v>
      </c>
      <c r="B13" s="22" t="str">
        <f>NoPrint!$E$1&amp;" enrolled first-years"</f>
        <v>2025 enrolled first-years</v>
      </c>
      <c r="C13" s="82"/>
      <c r="D13" s="8"/>
      <c r="E13" s="8"/>
      <c r="F13" s="8"/>
    </row>
    <row r="14" spans="1:11" x14ac:dyDescent="0.2">
      <c r="A14" s="2" t="s">
        <v>10</v>
      </c>
      <c r="B14" s="22" t="str">
        <f>NoPrint!$E$1-1&amp;" enrolled first-years"</f>
        <v>2024 enrolled first-years</v>
      </c>
      <c r="C14" s="82"/>
      <c r="D14" s="8"/>
      <c r="E14" s="8"/>
      <c r="F14" s="8"/>
    </row>
    <row r="15" spans="1:11" x14ac:dyDescent="0.2">
      <c r="A15" s="2"/>
      <c r="B15" s="28"/>
      <c r="C15" s="29"/>
      <c r="D15" s="29"/>
    </row>
    <row r="16" spans="1:11" x14ac:dyDescent="0.2">
      <c r="A16" s="2" t="s">
        <v>12</v>
      </c>
      <c r="B16" s="105" t="s">
        <v>139</v>
      </c>
      <c r="C16" s="106"/>
      <c r="D16" s="9"/>
    </row>
    <row r="17" spans="1:6" x14ac:dyDescent="0.2">
      <c r="A17" s="2"/>
      <c r="B17" s="36"/>
      <c r="C17" s="36"/>
      <c r="D17" s="37"/>
    </row>
    <row r="18" spans="1:6" x14ac:dyDescent="0.2">
      <c r="A18" s="2" t="s">
        <v>13</v>
      </c>
      <c r="B18" s="33" t="s">
        <v>19</v>
      </c>
      <c r="C18" s="29"/>
      <c r="D18" s="29"/>
    </row>
    <row r="19" spans="1:6" ht="25.5" customHeight="1" x14ac:dyDescent="0.2">
      <c r="A19" s="2" t="s">
        <v>13</v>
      </c>
      <c r="B19" s="109" t="str">
        <f>"Please indicate the number of students admitted and enrolled in Fall "&amp;NoPrint!$E$1&amp;" under Lafayette College Financial Aid initiatives."</f>
        <v>Please indicate the number of students admitted and enrolled in Fall 2025 under Lafayette College Financial Aid initiatives.</v>
      </c>
      <c r="C19" s="109"/>
      <c r="D19" s="109"/>
      <c r="E19" s="109"/>
      <c r="F19" s="109"/>
    </row>
    <row r="20" spans="1:6" x14ac:dyDescent="0.2">
      <c r="A20" s="2"/>
      <c r="B20" s="13"/>
      <c r="C20" s="34" t="s">
        <v>14</v>
      </c>
      <c r="D20" s="34" t="s">
        <v>15</v>
      </c>
      <c r="E20" s="18" t="s">
        <v>16</v>
      </c>
    </row>
    <row r="21" spans="1:6" x14ac:dyDescent="0.2">
      <c r="A21" s="2" t="s">
        <v>13</v>
      </c>
      <c r="B21" s="22" t="s">
        <v>17</v>
      </c>
      <c r="C21" s="35"/>
      <c r="D21" s="35"/>
      <c r="E21" s="32" t="e">
        <f>D21/C21</f>
        <v>#DIV/0!</v>
      </c>
    </row>
    <row r="22" spans="1:6" x14ac:dyDescent="0.2">
      <c r="A22" s="2" t="s">
        <v>13</v>
      </c>
      <c r="B22" s="64" t="s">
        <v>153</v>
      </c>
      <c r="C22" s="35"/>
      <c r="D22" s="35"/>
      <c r="E22" s="32" t="e">
        <f t="shared" ref="E22" si="0">D22/C22</f>
        <v>#DIV/0!</v>
      </c>
    </row>
    <row r="23" spans="1:6" x14ac:dyDescent="0.2">
      <c r="A23" s="2"/>
      <c r="B23" s="28"/>
      <c r="C23" s="29"/>
      <c r="D23" s="29"/>
    </row>
    <row r="24" spans="1:6" x14ac:dyDescent="0.2">
      <c r="A24" s="27" t="s">
        <v>96</v>
      </c>
      <c r="B24" s="3" t="s">
        <v>97</v>
      </c>
    </row>
    <row r="25" spans="1:6" ht="12.75" customHeight="1" x14ac:dyDescent="0.2">
      <c r="A25" s="103" t="s">
        <v>96</v>
      </c>
      <c r="B25" s="102" t="str">
        <f>"Provide the number of degree-seeking, first-time, first-year students who applied, were admitted, and enrolled in Fall "&amp;NoPrint!$E$1&amp;" and who were first-generation college students according to the definition used by the Common Application."</f>
        <v>Provide the number of degree-seeking, first-time, first-year students who applied, were admitted, and enrolled in Fall 2025 and who were first-generation college students according to the definition used by the Common Application.</v>
      </c>
      <c r="C25" s="102"/>
      <c r="D25" s="102"/>
      <c r="E25" s="102"/>
      <c r="F25" s="102"/>
    </row>
    <row r="26" spans="1:6" x14ac:dyDescent="0.2">
      <c r="A26" s="103"/>
      <c r="B26" s="102"/>
      <c r="C26" s="102"/>
      <c r="D26" s="102"/>
      <c r="E26" s="102"/>
      <c r="F26" s="102"/>
    </row>
    <row r="27" spans="1:6" x14ac:dyDescent="0.2">
      <c r="A27" s="103"/>
      <c r="B27" s="102"/>
      <c r="C27" s="102"/>
      <c r="D27" s="102"/>
      <c r="E27" s="102"/>
      <c r="F27" s="102"/>
    </row>
    <row r="28" spans="1:6" x14ac:dyDescent="0.2">
      <c r="B28" s="13"/>
      <c r="C28" s="65" t="s">
        <v>99</v>
      </c>
      <c r="D28" s="65" t="s">
        <v>14</v>
      </c>
      <c r="E28" s="66" t="s">
        <v>15</v>
      </c>
    </row>
    <row r="29" spans="1:6" x14ac:dyDescent="0.2">
      <c r="A29" s="27" t="s">
        <v>96</v>
      </c>
      <c r="B29" s="64" t="s">
        <v>98</v>
      </c>
      <c r="C29" s="35"/>
      <c r="D29" s="35"/>
      <c r="E29" s="35"/>
    </row>
    <row r="30" spans="1:6" x14ac:dyDescent="0.2">
      <c r="A30" s="27" t="s">
        <v>96</v>
      </c>
      <c r="B30" s="64" t="s">
        <v>97</v>
      </c>
      <c r="C30" s="35"/>
      <c r="D30" s="35"/>
      <c r="E30" s="35"/>
    </row>
    <row r="31" spans="1:6" x14ac:dyDescent="0.2">
      <c r="A31" s="27" t="s">
        <v>96</v>
      </c>
      <c r="B31" s="64" t="s">
        <v>100</v>
      </c>
      <c r="C31" s="67" t="e">
        <f>C30/C29</f>
        <v>#DIV/0!</v>
      </c>
      <c r="D31" s="67" t="e">
        <f t="shared" ref="D31:E31" si="1">D30/D29</f>
        <v>#DIV/0!</v>
      </c>
      <c r="E31" s="67" t="e">
        <f t="shared" si="1"/>
        <v>#DIV/0!</v>
      </c>
    </row>
  </sheetData>
  <mergeCells count="8">
    <mergeCell ref="A1:F1"/>
    <mergeCell ref="B6:F6"/>
    <mergeCell ref="B25:F27"/>
    <mergeCell ref="A25:A27"/>
    <mergeCell ref="B11:F11"/>
    <mergeCell ref="B16:C16"/>
    <mergeCell ref="B4:F4"/>
    <mergeCell ref="B19:F19"/>
  </mergeCells>
  <phoneticPr fontId="0" type="noConversion"/>
  <pageMargins left="0.75" right="0.75" top="1" bottom="1" header="0.5" footer="0.5"/>
  <pageSetup fitToHeight="0" orientation="portrait" r:id="rId1"/>
  <headerFooter alignWithMargins="0">
    <oddHeader>&amp;CSupplemental Common Data Set 2025-2026</oddHeader>
    <oddFooter>&amp;L&amp;A&amp;RPage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2"/>
  <sheetViews>
    <sheetView showRuler="0" zoomScaleNormal="100" workbookViewId="0">
      <selection sqref="A1:G1"/>
    </sheetView>
  </sheetViews>
  <sheetFormatPr defaultRowHeight="12.75" x14ac:dyDescent="0.2"/>
  <cols>
    <col min="1" max="1" width="5" style="1" customWidth="1"/>
    <col min="2" max="2" width="27" customWidth="1"/>
    <col min="3" max="3" width="4.7109375" customWidth="1"/>
    <col min="4" max="4" width="12.7109375" customWidth="1"/>
    <col min="5" max="6" width="15.7109375" customWidth="1"/>
    <col min="7" max="7" width="9.140625" customWidth="1"/>
    <col min="8" max="8" width="0.7109375" customWidth="1"/>
  </cols>
  <sheetData>
    <row r="1" spans="1:7" ht="18" x14ac:dyDescent="0.2">
      <c r="A1" s="92" t="s">
        <v>21</v>
      </c>
      <c r="B1" s="92"/>
      <c r="C1" s="92"/>
      <c r="D1" s="92"/>
      <c r="E1" s="92"/>
      <c r="F1" s="92"/>
      <c r="G1" s="92"/>
    </row>
    <row r="2" spans="1:7" ht="12.75" customHeight="1" x14ac:dyDescent="0.2">
      <c r="A2" s="2"/>
    </row>
    <row r="3" spans="1:7" ht="15.75" customHeight="1" x14ac:dyDescent="0.25">
      <c r="A3" s="2"/>
      <c r="B3" s="115" t="s">
        <v>23</v>
      </c>
      <c r="C3" s="115"/>
      <c r="D3" s="115"/>
      <c r="E3" s="115"/>
      <c r="F3" s="115"/>
    </row>
    <row r="4" spans="1:7" ht="12.75" customHeight="1" x14ac:dyDescent="0.2">
      <c r="A4" s="2" t="s">
        <v>22</v>
      </c>
      <c r="B4" s="110" t="str">
        <f>"The following questions refer to all degree-seeking undergraduates enrolled in Fall "&amp;NoPrint!$E$1&amp;"."</f>
        <v>The following questions refer to all degree-seeking undergraduates enrolled in Fall 2025.</v>
      </c>
      <c r="C4" s="110"/>
      <c r="D4" s="110"/>
      <c r="E4" s="110"/>
      <c r="F4" s="110"/>
      <c r="G4" s="110"/>
    </row>
    <row r="5" spans="1:7" ht="12.75" customHeight="1" x14ac:dyDescent="0.2">
      <c r="A5" s="2" t="s">
        <v>25</v>
      </c>
      <c r="B5" s="116" t="s">
        <v>34</v>
      </c>
      <c r="C5" s="116"/>
      <c r="D5" s="116"/>
      <c r="E5" s="16"/>
    </row>
    <row r="6" spans="1:7" ht="12.75" customHeight="1" x14ac:dyDescent="0.2">
      <c r="B6" s="117"/>
      <c r="C6" s="117"/>
      <c r="D6" s="117"/>
      <c r="E6" s="18" t="s">
        <v>4</v>
      </c>
      <c r="F6" s="18" t="s">
        <v>5</v>
      </c>
    </row>
    <row r="7" spans="1:7" ht="12.75" customHeight="1" x14ac:dyDescent="0.2">
      <c r="A7" s="2" t="s">
        <v>25</v>
      </c>
      <c r="B7" s="111" t="s">
        <v>24</v>
      </c>
      <c r="C7" s="111"/>
      <c r="D7" s="111"/>
      <c r="E7" s="18"/>
      <c r="F7" s="8"/>
    </row>
    <row r="8" spans="1:7" ht="12.75" customHeight="1" x14ac:dyDescent="0.2">
      <c r="A8" s="2"/>
    </row>
    <row r="9" spans="1:7" ht="12.75" customHeight="1" x14ac:dyDescent="0.2">
      <c r="A9" s="2" t="s">
        <v>26</v>
      </c>
      <c r="B9" s="124" t="s">
        <v>107</v>
      </c>
      <c r="C9" s="125"/>
      <c r="D9" s="125"/>
      <c r="E9" s="126"/>
      <c r="F9" s="6"/>
    </row>
    <row r="10" spans="1:7" s="26" customFormat="1" ht="25.5" customHeight="1" x14ac:dyDescent="0.2">
      <c r="A10" s="27" t="s">
        <v>26</v>
      </c>
      <c r="B10" s="121" t="s">
        <v>141</v>
      </c>
      <c r="C10" s="122"/>
      <c r="D10" s="122"/>
      <c r="E10" s="123"/>
      <c r="F10" s="76"/>
    </row>
    <row r="11" spans="1:7" ht="25.5" customHeight="1" x14ac:dyDescent="0.2">
      <c r="A11" s="2" t="s">
        <v>26</v>
      </c>
      <c r="B11" s="112" t="s">
        <v>142</v>
      </c>
      <c r="C11" s="113"/>
      <c r="D11" s="113"/>
      <c r="E11" s="113"/>
      <c r="F11" s="113"/>
      <c r="G11" s="113"/>
    </row>
    <row r="12" spans="1:7" ht="25.5" customHeight="1" x14ac:dyDescent="0.2">
      <c r="A12" s="2" t="s">
        <v>26</v>
      </c>
      <c r="B12" s="90" t="s">
        <v>143</v>
      </c>
      <c r="C12" s="9"/>
    </row>
    <row r="13" spans="1:7" ht="25.5" customHeight="1" x14ac:dyDescent="0.2">
      <c r="A13" s="2" t="s">
        <v>26</v>
      </c>
      <c r="B13" s="80" t="s">
        <v>144</v>
      </c>
      <c r="C13" s="9"/>
    </row>
    <row r="14" spans="1:7" ht="25.5" customHeight="1" x14ac:dyDescent="0.2">
      <c r="A14" s="2" t="s">
        <v>26</v>
      </c>
      <c r="B14" s="80" t="s">
        <v>145</v>
      </c>
      <c r="C14" s="9"/>
    </row>
    <row r="15" spans="1:7" ht="39" customHeight="1" x14ac:dyDescent="0.2">
      <c r="A15" s="2" t="s">
        <v>26</v>
      </c>
      <c r="B15" s="80" t="s">
        <v>146</v>
      </c>
      <c r="C15" s="9"/>
    </row>
    <row r="16" spans="1:7" ht="25.5" customHeight="1" x14ac:dyDescent="0.2">
      <c r="A16" s="2" t="s">
        <v>26</v>
      </c>
      <c r="B16" s="80" t="s">
        <v>147</v>
      </c>
      <c r="C16" s="9"/>
    </row>
    <row r="17" spans="1:7" ht="25.5" customHeight="1" x14ac:dyDescent="0.2">
      <c r="A17" s="2" t="s">
        <v>26</v>
      </c>
      <c r="B17" s="80" t="s">
        <v>148</v>
      </c>
      <c r="C17" s="9"/>
    </row>
    <row r="18" spans="1:7" ht="25.5" customHeight="1" x14ac:dyDescent="0.2">
      <c r="A18" s="2" t="s">
        <v>26</v>
      </c>
      <c r="B18" s="80" t="s">
        <v>149</v>
      </c>
      <c r="C18" s="9"/>
    </row>
    <row r="19" spans="1:7" s="26" customFormat="1" ht="12.75" customHeight="1" x14ac:dyDescent="0.2">
      <c r="A19" s="79" t="s">
        <v>26</v>
      </c>
      <c r="B19" s="80" t="s">
        <v>114</v>
      </c>
      <c r="C19" s="9"/>
    </row>
    <row r="20" spans="1:7" ht="12.75" customHeight="1" x14ac:dyDescent="0.2">
      <c r="A20" s="2" t="s">
        <v>26</v>
      </c>
      <c r="B20" s="47" t="s">
        <v>27</v>
      </c>
      <c r="C20" s="9"/>
    </row>
    <row r="21" spans="1:7" ht="12.75" customHeight="1" x14ac:dyDescent="0.2">
      <c r="A21" s="2"/>
    </row>
    <row r="22" spans="1:7" ht="15.75" customHeight="1" x14ac:dyDescent="0.25">
      <c r="A22" s="2"/>
      <c r="B22" s="7" t="s">
        <v>28</v>
      </c>
    </row>
    <row r="23" spans="1:7" ht="39" customHeight="1" x14ac:dyDescent="0.2">
      <c r="A23" s="2" t="s">
        <v>29</v>
      </c>
      <c r="B23" s="119" t="str">
        <f>"Percentage of degree-seeking undergraduates enrolled in Fall "&amp;NoPrint!$E$1&amp;" aged 22 or more:"</f>
        <v>Percentage of degree-seeking undergraduates enrolled in Fall 2025 aged 22 or more:</v>
      </c>
      <c r="C23" s="120"/>
      <c r="D23" s="9"/>
    </row>
    <row r="24" spans="1:7" ht="12.75" customHeight="1" x14ac:dyDescent="0.2">
      <c r="A24" s="2"/>
      <c r="B24" s="36"/>
      <c r="C24" s="36"/>
      <c r="D24" s="37"/>
    </row>
    <row r="25" spans="1:7" ht="15.75" customHeight="1" x14ac:dyDescent="0.25">
      <c r="A25" s="2"/>
      <c r="B25" s="7" t="s">
        <v>30</v>
      </c>
    </row>
    <row r="26" spans="1:7" ht="25.5" customHeight="1" x14ac:dyDescent="0.2">
      <c r="A26" s="2" t="s">
        <v>31</v>
      </c>
      <c r="B26" s="118" t="str">
        <f>"The following questions refer to all full-time, degree-seeking undergraduates enrolled in Fall "&amp;NoPrint!$E$1-1&amp;" who received some earnings for campus work between July 1, "&amp;NoPrint!$E$1-1&amp;" and June 30, "&amp;NoPrint!$E$1&amp;"."</f>
        <v>The following questions refer to all full-time, degree-seeking undergraduates enrolled in Fall 2024 who received some earnings for campus work between July 1, 2024 and June 30, 2025.</v>
      </c>
      <c r="C26" s="118"/>
      <c r="D26" s="118"/>
      <c r="E26" s="118"/>
      <c r="F26" s="118"/>
      <c r="G26" s="118"/>
    </row>
    <row r="27" spans="1:7" ht="12.75" customHeight="1" x14ac:dyDescent="0.2">
      <c r="A27" s="2" t="s">
        <v>31</v>
      </c>
      <c r="B27" s="111" t="s">
        <v>35</v>
      </c>
      <c r="C27" s="111"/>
      <c r="D27" s="111"/>
      <c r="E27" s="15"/>
    </row>
    <row r="28" spans="1:7" ht="12.75" customHeight="1" x14ac:dyDescent="0.2">
      <c r="A28" s="2"/>
      <c r="B28" s="38"/>
      <c r="C28" s="38"/>
      <c r="D28" s="38"/>
      <c r="E28" s="11"/>
    </row>
    <row r="29" spans="1:7" ht="12.75" customHeight="1" x14ac:dyDescent="0.2">
      <c r="A29" s="2" t="s">
        <v>31</v>
      </c>
      <c r="B29" s="111" t="s">
        <v>55</v>
      </c>
      <c r="C29" s="111"/>
      <c r="D29" s="111"/>
      <c r="E29" s="39"/>
    </row>
    <row r="30" spans="1:7" ht="12.75" customHeight="1" x14ac:dyDescent="0.2">
      <c r="A30" s="2"/>
    </row>
    <row r="31" spans="1:7" ht="15.75" customHeight="1" x14ac:dyDescent="0.25">
      <c r="A31" s="2"/>
      <c r="B31" s="7" t="s">
        <v>33</v>
      </c>
    </row>
    <row r="32" spans="1:7" ht="12.75" customHeight="1" x14ac:dyDescent="0.2">
      <c r="A32" s="2" t="s">
        <v>32</v>
      </c>
      <c r="B32" s="102" t="s">
        <v>140</v>
      </c>
      <c r="C32" s="114"/>
      <c r="D32" s="114"/>
      <c r="E32" s="114"/>
      <c r="F32" s="114"/>
      <c r="G32" s="114"/>
    </row>
  </sheetData>
  <mergeCells count="14">
    <mergeCell ref="A1:G1"/>
    <mergeCell ref="B4:G4"/>
    <mergeCell ref="B27:D27"/>
    <mergeCell ref="B11:G11"/>
    <mergeCell ref="B32:G32"/>
    <mergeCell ref="B29:D29"/>
    <mergeCell ref="B3:F3"/>
    <mergeCell ref="B7:D7"/>
    <mergeCell ref="B5:D5"/>
    <mergeCell ref="B6:D6"/>
    <mergeCell ref="B26:G26"/>
    <mergeCell ref="B23:C23"/>
    <mergeCell ref="B10:E10"/>
    <mergeCell ref="B9:E9"/>
  </mergeCells>
  <phoneticPr fontId="0" type="noConversion"/>
  <pageMargins left="0.75" right="0.75" top="1" bottom="1" header="0.5" footer="0.5"/>
  <pageSetup fitToHeight="0" orientation="portrait" r:id="rId1"/>
  <headerFooter alignWithMargins="0">
    <oddHeader>&amp;CSupplemental Common Data Set 2025-2026</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74"/>
  <sheetViews>
    <sheetView showRuler="0" zoomScaleNormal="100" workbookViewId="0">
      <selection activeCell="B13" sqref="B13:F13"/>
    </sheetView>
  </sheetViews>
  <sheetFormatPr defaultRowHeight="12.75" x14ac:dyDescent="0.2"/>
  <cols>
    <col min="1" max="1" width="5.7109375" style="1" customWidth="1"/>
    <col min="2" max="2" width="21.7109375" customWidth="1"/>
    <col min="3" max="3" width="21.85546875" customWidth="1"/>
    <col min="4" max="6" width="17.7109375" customWidth="1"/>
  </cols>
  <sheetData>
    <row r="1" spans="1:6" ht="18" x14ac:dyDescent="0.2">
      <c r="A1" s="92" t="s">
        <v>36</v>
      </c>
      <c r="B1" s="92"/>
      <c r="C1" s="92"/>
      <c r="D1" s="92"/>
      <c r="E1" s="92"/>
      <c r="F1" s="92"/>
    </row>
    <row r="3" spans="1:6" ht="15.75" x14ac:dyDescent="0.2">
      <c r="B3" s="147" t="s">
        <v>6</v>
      </c>
      <c r="C3" s="147"/>
      <c r="D3" s="147"/>
      <c r="E3" s="147"/>
      <c r="F3" s="147"/>
    </row>
    <row r="4" spans="1:6" ht="12.75" customHeight="1" x14ac:dyDescent="0.2">
      <c r="A4" s="27" t="s">
        <v>37</v>
      </c>
      <c r="B4" s="118" t="str">
        <f>"The following questions refer to all degree-seeking undergraduates enrolled in Fall "&amp;NoPrint!$E$1&amp;"."</f>
        <v>The following questions refer to all degree-seeking undergraduates enrolled in Fall 2025.</v>
      </c>
      <c r="C4" s="118"/>
      <c r="D4" s="118"/>
      <c r="E4" s="118"/>
      <c r="F4" s="118"/>
    </row>
    <row r="5" spans="1:6" s="26" customFormat="1" ht="12.75" customHeight="1" x14ac:dyDescent="0.2">
      <c r="A5" s="27" t="s">
        <v>37</v>
      </c>
      <c r="B5" s="111" t="s">
        <v>38</v>
      </c>
      <c r="C5" s="111"/>
      <c r="D5" s="111"/>
      <c r="E5" s="17"/>
    </row>
    <row r="6" spans="1:6" s="26" customFormat="1" ht="12.75" customHeight="1" x14ac:dyDescent="0.2">
      <c r="A6" s="27"/>
      <c r="B6" s="38"/>
      <c r="C6" s="38"/>
      <c r="D6" s="38"/>
      <c r="E6" s="11"/>
    </row>
    <row r="7" spans="1:6" s="26" customFormat="1" ht="12.75" customHeight="1" x14ac:dyDescent="0.2">
      <c r="A7" s="27" t="s">
        <v>37</v>
      </c>
      <c r="B7" s="111" t="s">
        <v>40</v>
      </c>
      <c r="C7" s="111"/>
      <c r="D7" s="111"/>
      <c r="E7" s="19"/>
    </row>
    <row r="9" spans="1:6" s="26" customFormat="1" ht="12.75" customHeight="1" x14ac:dyDescent="0.2">
      <c r="A9" s="27" t="s">
        <v>37</v>
      </c>
      <c r="B9" s="146" t="s">
        <v>39</v>
      </c>
      <c r="C9" s="122"/>
      <c r="D9" s="123"/>
      <c r="E9" s="9"/>
    </row>
    <row r="10" spans="1:6" s="26" customFormat="1" ht="12.75" customHeight="1" x14ac:dyDescent="0.2">
      <c r="A10" s="27"/>
      <c r="B10" s="24"/>
      <c r="C10" s="23"/>
      <c r="D10" s="23"/>
      <c r="E10" s="23"/>
      <c r="F10" s="23"/>
    </row>
    <row r="11" spans="1:6" ht="15.75" x14ac:dyDescent="0.25">
      <c r="B11" s="115" t="s">
        <v>53</v>
      </c>
      <c r="C11" s="115"/>
      <c r="D11" s="115"/>
      <c r="E11" s="115"/>
      <c r="F11" s="115"/>
    </row>
    <row r="12" spans="1:6" ht="12.75" customHeight="1" x14ac:dyDescent="0.2">
      <c r="A12" s="27" t="s">
        <v>54</v>
      </c>
      <c r="B12" s="118" t="str">
        <f>"The following questions refer to all degree-seeking undergraduates enrolled in Fall "&amp;NoPrint!$E$1&amp;"."</f>
        <v>The following questions refer to all degree-seeking undergraduates enrolled in Fall 2025.</v>
      </c>
      <c r="C12" s="118"/>
      <c r="D12" s="118"/>
      <c r="E12" s="118"/>
      <c r="F12" s="118"/>
    </row>
    <row r="13" spans="1:6" ht="25.5" customHeight="1" x14ac:dyDescent="0.2">
      <c r="A13" s="27" t="s">
        <v>54</v>
      </c>
      <c r="B13" s="102" t="s">
        <v>154</v>
      </c>
      <c r="C13" s="145"/>
      <c r="D13" s="145"/>
      <c r="E13" s="145"/>
      <c r="F13" s="145"/>
    </row>
    <row r="14" spans="1:6" x14ac:dyDescent="0.2">
      <c r="A14" s="27" t="s">
        <v>54</v>
      </c>
      <c r="B14" s="45" t="s">
        <v>111</v>
      </c>
      <c r="C14" s="32"/>
      <c r="D14" s="44"/>
    </row>
    <row r="15" spans="1:6" x14ac:dyDescent="0.2">
      <c r="A15" s="27" t="s">
        <v>54</v>
      </c>
      <c r="B15" s="45" t="s">
        <v>112</v>
      </c>
      <c r="C15" s="32"/>
      <c r="D15" s="44"/>
    </row>
    <row r="16" spans="1:6" x14ac:dyDescent="0.2">
      <c r="A16" s="27" t="s">
        <v>54</v>
      </c>
      <c r="B16" s="46" t="s">
        <v>113</v>
      </c>
      <c r="C16" s="32"/>
    </row>
    <row r="17" spans="1:6" x14ac:dyDescent="0.2">
      <c r="A17" s="27" t="s">
        <v>54</v>
      </c>
      <c r="B17" s="45" t="s">
        <v>27</v>
      </c>
      <c r="C17" s="32"/>
      <c r="D17" s="44"/>
    </row>
    <row r="19" spans="1:6" s="26" customFormat="1" ht="15.75" x14ac:dyDescent="0.25">
      <c r="A19" s="25"/>
      <c r="B19" s="115" t="s">
        <v>65</v>
      </c>
      <c r="C19" s="115"/>
      <c r="D19" s="115"/>
      <c r="E19" s="115"/>
      <c r="F19" s="115"/>
    </row>
    <row r="20" spans="1:6" s="26" customFormat="1" x14ac:dyDescent="0.2">
      <c r="A20" s="27" t="s">
        <v>83</v>
      </c>
      <c r="B20" s="118" t="str">
        <f>"The following questions refer to full-time, first-year, degree-seeking undergraduates enrolled in Fall "&amp;NoPrint!$E$1&amp;"."</f>
        <v>The following questions refer to full-time, first-year, degree-seeking undergraduates enrolled in Fall 2025.</v>
      </c>
      <c r="C20" s="118"/>
      <c r="D20" s="118"/>
      <c r="E20" s="118"/>
      <c r="F20" s="118"/>
    </row>
    <row r="21" spans="1:6" s="26" customFormat="1" ht="46.5" x14ac:dyDescent="0.2">
      <c r="A21" s="27" t="s">
        <v>83</v>
      </c>
      <c r="B21" s="142"/>
      <c r="C21" s="143"/>
      <c r="D21" s="144"/>
      <c r="E21" s="49" t="s">
        <v>66</v>
      </c>
      <c r="F21" s="49" t="s">
        <v>67</v>
      </c>
    </row>
    <row r="22" spans="1:6" s="26" customFormat="1" ht="15" x14ac:dyDescent="0.25">
      <c r="A22" s="27" t="s">
        <v>83</v>
      </c>
      <c r="B22" s="130" t="s">
        <v>68</v>
      </c>
      <c r="C22" s="131"/>
      <c r="D22" s="131"/>
      <c r="E22" s="131"/>
      <c r="F22" s="132"/>
    </row>
    <row r="23" spans="1:6" s="26" customFormat="1" x14ac:dyDescent="0.2">
      <c r="A23" s="27" t="s">
        <v>83</v>
      </c>
      <c r="B23" s="136" t="s">
        <v>69</v>
      </c>
      <c r="C23" s="137"/>
      <c r="D23" s="138"/>
      <c r="E23" s="50"/>
      <c r="F23" s="50"/>
    </row>
    <row r="24" spans="1:6" s="26" customFormat="1" ht="25.5" customHeight="1" x14ac:dyDescent="0.2">
      <c r="A24" s="27" t="s">
        <v>83</v>
      </c>
      <c r="B24" s="136" t="s">
        <v>70</v>
      </c>
      <c r="C24" s="137"/>
      <c r="D24" s="138"/>
      <c r="E24" s="50"/>
      <c r="F24" s="50"/>
    </row>
    <row r="25" spans="1:6" s="26" customFormat="1" ht="38.25" customHeight="1" x14ac:dyDescent="0.2">
      <c r="A25" s="27" t="s">
        <v>83</v>
      </c>
      <c r="B25" s="139" t="s">
        <v>71</v>
      </c>
      <c r="C25" s="140"/>
      <c r="D25" s="141"/>
      <c r="E25" s="50"/>
      <c r="F25" s="50"/>
    </row>
    <row r="26" spans="1:6" s="26" customFormat="1" ht="25.5" customHeight="1" x14ac:dyDescent="0.2">
      <c r="A26" s="27" t="s">
        <v>83</v>
      </c>
      <c r="B26" s="136" t="s">
        <v>72</v>
      </c>
      <c r="C26" s="137"/>
      <c r="D26" s="138"/>
      <c r="E26" s="50"/>
      <c r="F26" s="50"/>
    </row>
    <row r="27" spans="1:6" s="26" customFormat="1" x14ac:dyDescent="0.2">
      <c r="A27" s="27" t="s">
        <v>83</v>
      </c>
      <c r="B27" s="127" t="s">
        <v>73</v>
      </c>
      <c r="C27" s="128"/>
      <c r="D27" s="129"/>
      <c r="E27" s="51">
        <f>SUM(E23:E26)</f>
        <v>0</v>
      </c>
      <c r="F27" s="51">
        <f>SUM(F23:F26)</f>
        <v>0</v>
      </c>
    </row>
    <row r="28" spans="1:6" s="26" customFormat="1" ht="15" x14ac:dyDescent="0.25">
      <c r="A28" s="27" t="s">
        <v>83</v>
      </c>
      <c r="B28" s="130" t="s">
        <v>74</v>
      </c>
      <c r="C28" s="131"/>
      <c r="D28" s="131"/>
      <c r="E28" s="131"/>
      <c r="F28" s="132"/>
    </row>
    <row r="29" spans="1:6" s="26" customFormat="1" x14ac:dyDescent="0.2">
      <c r="A29" s="27" t="s">
        <v>83</v>
      </c>
      <c r="B29" s="136" t="s">
        <v>75</v>
      </c>
      <c r="C29" s="137"/>
      <c r="D29" s="138"/>
      <c r="E29" s="52"/>
      <c r="F29" s="52"/>
    </row>
    <row r="30" spans="1:6" s="26" customFormat="1" x14ac:dyDescent="0.2">
      <c r="A30" s="27" t="s">
        <v>83</v>
      </c>
      <c r="B30" s="136" t="s">
        <v>6</v>
      </c>
      <c r="C30" s="137"/>
      <c r="D30" s="138"/>
      <c r="E30" s="52"/>
      <c r="F30" s="48"/>
    </row>
    <row r="31" spans="1:6" s="26" customFormat="1" ht="25.5" customHeight="1" x14ac:dyDescent="0.2">
      <c r="A31" s="27" t="s">
        <v>83</v>
      </c>
      <c r="B31" s="136" t="s">
        <v>76</v>
      </c>
      <c r="C31" s="137"/>
      <c r="D31" s="138"/>
      <c r="E31" s="52"/>
      <c r="F31" s="53"/>
    </row>
    <row r="32" spans="1:6" s="26" customFormat="1" x14ac:dyDescent="0.2">
      <c r="A32" s="27" t="s">
        <v>83</v>
      </c>
      <c r="B32" s="127" t="s">
        <v>77</v>
      </c>
      <c r="C32" s="128"/>
      <c r="D32" s="129"/>
      <c r="E32" s="51">
        <f>SUM(E29:E31)</f>
        <v>0</v>
      </c>
      <c r="F32" s="51">
        <f>SUM(F29,F31)</f>
        <v>0</v>
      </c>
    </row>
    <row r="33" spans="1:6" s="26" customFormat="1" ht="15" x14ac:dyDescent="0.25">
      <c r="A33" s="27" t="s">
        <v>83</v>
      </c>
      <c r="B33" s="130" t="s">
        <v>78</v>
      </c>
      <c r="C33" s="131"/>
      <c r="D33" s="131"/>
      <c r="E33" s="131"/>
      <c r="F33" s="132"/>
    </row>
    <row r="34" spans="1:6" s="26" customFormat="1" x14ac:dyDescent="0.2">
      <c r="A34" s="27" t="s">
        <v>83</v>
      </c>
      <c r="B34" s="133" t="s">
        <v>79</v>
      </c>
      <c r="C34" s="134"/>
      <c r="D34" s="135"/>
      <c r="E34" s="52"/>
      <c r="F34" s="52"/>
    </row>
    <row r="35" spans="1:6" s="26" customFormat="1" x14ac:dyDescent="0.2">
      <c r="A35" s="27" t="s">
        <v>83</v>
      </c>
      <c r="B35" s="133" t="s">
        <v>82</v>
      </c>
      <c r="C35" s="134"/>
      <c r="D35" s="135"/>
      <c r="E35" s="52"/>
      <c r="F35" s="52"/>
    </row>
    <row r="36" spans="1:6" s="26" customFormat="1" x14ac:dyDescent="0.2">
      <c r="A36" s="27" t="s">
        <v>83</v>
      </c>
      <c r="B36" s="133" t="s">
        <v>80</v>
      </c>
      <c r="C36" s="134"/>
      <c r="D36" s="135"/>
      <c r="E36" s="52"/>
      <c r="F36" s="52"/>
    </row>
    <row r="37" spans="1:6" s="26" customFormat="1" x14ac:dyDescent="0.2">
      <c r="A37" s="25"/>
    </row>
    <row r="38" spans="1:6" s="26" customFormat="1" x14ac:dyDescent="0.2">
      <c r="A38" s="27" t="s">
        <v>84</v>
      </c>
      <c r="B38" s="118" t="str">
        <f>"The following questions refer to all continuing, degree-seeking undergraduates enrolled in Fall "&amp;NoPrint!$E$1&amp;"."</f>
        <v>The following questions refer to all continuing, degree-seeking undergraduates enrolled in Fall 2025.</v>
      </c>
      <c r="C38" s="118"/>
      <c r="D38" s="118"/>
      <c r="E38" s="118"/>
      <c r="F38" s="118"/>
    </row>
    <row r="39" spans="1:6" s="26" customFormat="1" ht="46.5" x14ac:dyDescent="0.2">
      <c r="A39" s="27" t="s">
        <v>84</v>
      </c>
      <c r="B39" s="142"/>
      <c r="C39" s="143"/>
      <c r="D39" s="144"/>
      <c r="E39" s="49" t="s">
        <v>66</v>
      </c>
      <c r="F39" s="49" t="s">
        <v>67</v>
      </c>
    </row>
    <row r="40" spans="1:6" s="26" customFormat="1" ht="15" x14ac:dyDescent="0.25">
      <c r="A40" s="27" t="s">
        <v>84</v>
      </c>
      <c r="B40" s="130" t="s">
        <v>68</v>
      </c>
      <c r="C40" s="131"/>
      <c r="D40" s="131"/>
      <c r="E40" s="131"/>
      <c r="F40" s="132"/>
    </row>
    <row r="41" spans="1:6" s="26" customFormat="1" x14ac:dyDescent="0.2">
      <c r="A41" s="27" t="s">
        <v>84</v>
      </c>
      <c r="B41" s="136" t="s">
        <v>69</v>
      </c>
      <c r="C41" s="137"/>
      <c r="D41" s="138"/>
      <c r="E41" s="50"/>
      <c r="F41" s="50"/>
    </row>
    <row r="42" spans="1:6" s="26" customFormat="1" ht="25.5" customHeight="1" x14ac:dyDescent="0.2">
      <c r="A42" s="27" t="s">
        <v>84</v>
      </c>
      <c r="B42" s="136" t="s">
        <v>70</v>
      </c>
      <c r="C42" s="137"/>
      <c r="D42" s="138"/>
      <c r="E42" s="50"/>
      <c r="F42" s="50"/>
    </row>
    <row r="43" spans="1:6" s="26" customFormat="1" ht="38.25" customHeight="1" x14ac:dyDescent="0.2">
      <c r="A43" s="27" t="s">
        <v>84</v>
      </c>
      <c r="B43" s="139" t="s">
        <v>71</v>
      </c>
      <c r="C43" s="140"/>
      <c r="D43" s="141"/>
      <c r="E43" s="50"/>
      <c r="F43" s="50"/>
    </row>
    <row r="44" spans="1:6" s="26" customFormat="1" ht="25.5" customHeight="1" x14ac:dyDescent="0.2">
      <c r="A44" s="27" t="s">
        <v>84</v>
      </c>
      <c r="B44" s="136" t="s">
        <v>72</v>
      </c>
      <c r="C44" s="137"/>
      <c r="D44" s="138"/>
      <c r="E44" s="50"/>
      <c r="F44" s="50"/>
    </row>
    <row r="45" spans="1:6" s="26" customFormat="1" x14ac:dyDescent="0.2">
      <c r="A45" s="27" t="s">
        <v>84</v>
      </c>
      <c r="B45" s="127" t="s">
        <v>73</v>
      </c>
      <c r="C45" s="128"/>
      <c r="D45" s="129"/>
      <c r="E45" s="51">
        <f>SUM(E41:E44)</f>
        <v>0</v>
      </c>
      <c r="F45" s="51">
        <f>SUM(F41:F44)</f>
        <v>0</v>
      </c>
    </row>
    <row r="46" spans="1:6" s="26" customFormat="1" ht="15" x14ac:dyDescent="0.25">
      <c r="A46" s="27" t="s">
        <v>84</v>
      </c>
      <c r="B46" s="130" t="s">
        <v>74</v>
      </c>
      <c r="C46" s="131"/>
      <c r="D46" s="131"/>
      <c r="E46" s="131"/>
      <c r="F46" s="132"/>
    </row>
    <row r="47" spans="1:6" s="26" customFormat="1" x14ac:dyDescent="0.2">
      <c r="A47" s="27" t="s">
        <v>84</v>
      </c>
      <c r="B47" s="136" t="s">
        <v>75</v>
      </c>
      <c r="C47" s="137"/>
      <c r="D47" s="138"/>
      <c r="E47" s="52"/>
      <c r="F47" s="52"/>
    </row>
    <row r="48" spans="1:6" s="26" customFormat="1" x14ac:dyDescent="0.2">
      <c r="A48" s="27" t="s">
        <v>84</v>
      </c>
      <c r="B48" s="136" t="s">
        <v>6</v>
      </c>
      <c r="C48" s="137"/>
      <c r="D48" s="138"/>
      <c r="E48" s="52"/>
      <c r="F48" s="48"/>
    </row>
    <row r="49" spans="1:6" s="26" customFormat="1" ht="25.5" customHeight="1" x14ac:dyDescent="0.2">
      <c r="A49" s="27" t="s">
        <v>84</v>
      </c>
      <c r="B49" s="136" t="s">
        <v>76</v>
      </c>
      <c r="C49" s="137"/>
      <c r="D49" s="138"/>
      <c r="E49" s="52"/>
      <c r="F49" s="53"/>
    </row>
    <row r="50" spans="1:6" s="26" customFormat="1" x14ac:dyDescent="0.2">
      <c r="A50" s="27" t="s">
        <v>84</v>
      </c>
      <c r="B50" s="127" t="s">
        <v>77</v>
      </c>
      <c r="C50" s="128"/>
      <c r="D50" s="129"/>
      <c r="E50" s="51">
        <f>SUM(E47:E49)</f>
        <v>0</v>
      </c>
      <c r="F50" s="51">
        <f>SUM(F47,F49)</f>
        <v>0</v>
      </c>
    </row>
    <row r="51" spans="1:6" s="26" customFormat="1" ht="15" x14ac:dyDescent="0.25">
      <c r="A51" s="27" t="s">
        <v>84</v>
      </c>
      <c r="B51" s="130" t="s">
        <v>78</v>
      </c>
      <c r="C51" s="131"/>
      <c r="D51" s="131"/>
      <c r="E51" s="131"/>
      <c r="F51" s="132"/>
    </row>
    <row r="52" spans="1:6" s="26" customFormat="1" x14ac:dyDescent="0.2">
      <c r="A52" s="27" t="s">
        <v>84</v>
      </c>
      <c r="B52" s="133" t="s">
        <v>79</v>
      </c>
      <c r="C52" s="134"/>
      <c r="D52" s="135"/>
      <c r="E52" s="52"/>
      <c r="F52" s="52"/>
    </row>
    <row r="53" spans="1:6" s="26" customFormat="1" x14ac:dyDescent="0.2">
      <c r="A53" s="27" t="s">
        <v>84</v>
      </c>
      <c r="B53" s="133" t="s">
        <v>82</v>
      </c>
      <c r="C53" s="134"/>
      <c r="D53" s="135"/>
      <c r="E53" s="52"/>
      <c r="F53" s="52"/>
    </row>
    <row r="54" spans="1:6" s="26" customFormat="1" x14ac:dyDescent="0.2">
      <c r="A54" s="27" t="s">
        <v>84</v>
      </c>
      <c r="B54" s="133" t="s">
        <v>80</v>
      </c>
      <c r="C54" s="134"/>
      <c r="D54" s="135"/>
      <c r="E54" s="52"/>
      <c r="F54" s="52"/>
    </row>
    <row r="55" spans="1:6" s="26" customFormat="1" x14ac:dyDescent="0.2">
      <c r="A55" s="25"/>
    </row>
    <row r="56" spans="1:6" ht="15.75" x14ac:dyDescent="0.25">
      <c r="B56" s="115" t="s">
        <v>56</v>
      </c>
      <c r="C56" s="115"/>
      <c r="D56" s="115"/>
      <c r="E56" s="115"/>
      <c r="F56" s="115"/>
    </row>
    <row r="57" spans="1:6" ht="12.75" customHeight="1" x14ac:dyDescent="0.2">
      <c r="A57" s="27" t="s">
        <v>81</v>
      </c>
      <c r="B57" s="118" t="str">
        <f>"The following questions refer to all full-time, degree-seeking undergraduates enrolled in Fall "&amp;NoPrint!$E$1&amp;"."</f>
        <v>The following questions refer to all full-time, degree-seeking undergraduates enrolled in Fall 2025.</v>
      </c>
      <c r="C57" s="118"/>
      <c r="D57" s="118"/>
      <c r="E57" s="118"/>
      <c r="F57" s="118"/>
    </row>
    <row r="58" spans="1:6" s="26" customFormat="1" ht="25.5" customHeight="1" x14ac:dyDescent="0.2">
      <c r="A58" s="84"/>
      <c r="B58" s="153" t="s">
        <v>134</v>
      </c>
      <c r="C58" s="153"/>
      <c r="D58" s="153"/>
      <c r="E58" s="153"/>
      <c r="F58" s="153"/>
    </row>
    <row r="59" spans="1:6" s="26" customFormat="1" ht="12.75" customHeight="1" x14ac:dyDescent="0.2">
      <c r="A59" s="84"/>
      <c r="B59" s="151"/>
      <c r="C59" s="151"/>
      <c r="D59" s="85" t="s">
        <v>126</v>
      </c>
      <c r="E59" s="85" t="s">
        <v>127</v>
      </c>
      <c r="F59" s="85" t="s">
        <v>128</v>
      </c>
    </row>
    <row r="60" spans="1:6" s="26" customFormat="1" ht="12.75" customHeight="1" x14ac:dyDescent="0.2">
      <c r="A60" s="84" t="s">
        <v>81</v>
      </c>
      <c r="B60" s="152" t="s">
        <v>129</v>
      </c>
      <c r="C60" s="152"/>
      <c r="D60" s="86"/>
      <c r="E60" s="86"/>
      <c r="F60" s="86"/>
    </row>
    <row r="61" spans="1:6" s="26" customFormat="1" ht="25.5" customHeight="1" x14ac:dyDescent="0.2">
      <c r="A61" s="84" t="s">
        <v>81</v>
      </c>
      <c r="B61" s="152" t="s">
        <v>130</v>
      </c>
      <c r="C61" s="152"/>
      <c r="D61" s="86"/>
      <c r="E61" s="86"/>
      <c r="F61" s="86"/>
    </row>
    <row r="62" spans="1:6" s="26" customFormat="1" ht="12.75" customHeight="1" x14ac:dyDescent="0.2">
      <c r="A62" s="84" t="s">
        <v>81</v>
      </c>
      <c r="B62" s="152" t="s">
        <v>131</v>
      </c>
      <c r="C62" s="152"/>
      <c r="D62" s="86"/>
      <c r="E62" s="86"/>
      <c r="F62" s="86"/>
    </row>
    <row r="63" spans="1:6" s="26" customFormat="1" ht="12.75" customHeight="1" x14ac:dyDescent="0.2">
      <c r="A63" s="84" t="s">
        <v>81</v>
      </c>
      <c r="B63" s="152" t="s">
        <v>132</v>
      </c>
      <c r="C63" s="152"/>
      <c r="D63" s="86"/>
      <c r="E63" s="86"/>
      <c r="F63" s="86"/>
    </row>
    <row r="64" spans="1:6" s="26" customFormat="1" ht="12.75" customHeight="1" x14ac:dyDescent="0.2">
      <c r="A64" s="84" t="s">
        <v>81</v>
      </c>
      <c r="B64" s="152" t="s">
        <v>133</v>
      </c>
      <c r="C64" s="152"/>
      <c r="D64" s="86"/>
      <c r="E64" s="86"/>
      <c r="F64" s="86"/>
    </row>
    <row r="65" spans="1:6" s="26" customFormat="1" x14ac:dyDescent="0.2">
      <c r="A65" s="25"/>
    </row>
    <row r="66" spans="1:6" s="26" customFormat="1" ht="25.5" customHeight="1" x14ac:dyDescent="0.2">
      <c r="A66" s="27" t="s">
        <v>81</v>
      </c>
      <c r="B66" s="118" t="str">
        <f>"The following questions refer to full-time, first-year, degree-seeking undergraduates enrolled in Fall "&amp;NoPrint!$E$1&amp;"."</f>
        <v>The following questions refer to full-time, first-year, degree-seeking undergraduates enrolled in Fall 2025.</v>
      </c>
      <c r="C66" s="118"/>
      <c r="D66" s="118"/>
      <c r="E66" s="118"/>
      <c r="F66" s="118"/>
    </row>
    <row r="67" spans="1:6" s="26" customFormat="1" ht="12.75" customHeight="1" x14ac:dyDescent="0.2">
      <c r="A67" s="84"/>
      <c r="B67" s="154" t="s">
        <v>135</v>
      </c>
      <c r="C67" s="154"/>
      <c r="D67" s="154"/>
      <c r="E67" s="154"/>
      <c r="F67" s="154"/>
    </row>
    <row r="68" spans="1:6" x14ac:dyDescent="0.2">
      <c r="B68" s="148"/>
      <c r="C68" s="149"/>
      <c r="D68" s="18" t="s">
        <v>61</v>
      </c>
      <c r="E68" s="18" t="s">
        <v>62</v>
      </c>
      <c r="F68" s="26"/>
    </row>
    <row r="69" spans="1:6" x14ac:dyDescent="0.2">
      <c r="A69" s="27" t="s">
        <v>81</v>
      </c>
      <c r="B69" s="150" t="s">
        <v>63</v>
      </c>
      <c r="C69" s="150"/>
      <c r="D69" s="54"/>
      <c r="E69" s="54"/>
    </row>
    <row r="70" spans="1:6" x14ac:dyDescent="0.2">
      <c r="A70" s="27" t="s">
        <v>81</v>
      </c>
      <c r="B70" s="150" t="s">
        <v>57</v>
      </c>
      <c r="C70" s="150"/>
      <c r="D70" s="54"/>
      <c r="E70" s="54"/>
    </row>
    <row r="71" spans="1:6" x14ac:dyDescent="0.2">
      <c r="A71" s="27" t="s">
        <v>81</v>
      </c>
      <c r="B71" s="150" t="s">
        <v>58</v>
      </c>
      <c r="C71" s="150"/>
      <c r="D71" s="54"/>
      <c r="E71" s="54"/>
    </row>
    <row r="72" spans="1:6" x14ac:dyDescent="0.2">
      <c r="A72" s="27" t="s">
        <v>81</v>
      </c>
      <c r="B72" s="150" t="s">
        <v>59</v>
      </c>
      <c r="C72" s="150"/>
      <c r="D72" s="54"/>
      <c r="E72" s="54"/>
    </row>
    <row r="73" spans="1:6" ht="25.5" customHeight="1" x14ac:dyDescent="0.2">
      <c r="A73" s="27" t="s">
        <v>81</v>
      </c>
      <c r="B73" s="155" t="s">
        <v>60</v>
      </c>
      <c r="C73" s="155"/>
      <c r="D73" s="54"/>
      <c r="E73" s="54"/>
    </row>
    <row r="74" spans="1:6" ht="38.25" customHeight="1" x14ac:dyDescent="0.2">
      <c r="A74" s="27" t="s">
        <v>81</v>
      </c>
      <c r="B74" s="155" t="s">
        <v>64</v>
      </c>
      <c r="C74" s="155"/>
      <c r="D74" s="54"/>
      <c r="E74" s="54"/>
    </row>
  </sheetData>
  <mergeCells count="62">
    <mergeCell ref="B70:C70"/>
    <mergeCell ref="B71:C71"/>
    <mergeCell ref="B72:C72"/>
    <mergeCell ref="B73:C73"/>
    <mergeCell ref="B74:C74"/>
    <mergeCell ref="B68:C68"/>
    <mergeCell ref="B69:C69"/>
    <mergeCell ref="B56:F56"/>
    <mergeCell ref="B57:F57"/>
    <mergeCell ref="B59:C59"/>
    <mergeCell ref="B60:C60"/>
    <mergeCell ref="B61:C61"/>
    <mergeCell ref="B62:C62"/>
    <mergeCell ref="B63:C63"/>
    <mergeCell ref="B64:C64"/>
    <mergeCell ref="B58:F58"/>
    <mergeCell ref="B67:F67"/>
    <mergeCell ref="B66:F66"/>
    <mergeCell ref="B13:F13"/>
    <mergeCell ref="B11:F11"/>
    <mergeCell ref="B12:F12"/>
    <mergeCell ref="A1:F1"/>
    <mergeCell ref="B5:D5"/>
    <mergeCell ref="B9:D9"/>
    <mergeCell ref="B7:D7"/>
    <mergeCell ref="B3:F3"/>
    <mergeCell ref="B4:F4"/>
    <mergeCell ref="B19:F19"/>
    <mergeCell ref="B20:F20"/>
    <mergeCell ref="B21:D21"/>
    <mergeCell ref="B22:F22"/>
    <mergeCell ref="B23:D23"/>
    <mergeCell ref="B24:D24"/>
    <mergeCell ref="B25:D25"/>
    <mergeCell ref="B26:D26"/>
    <mergeCell ref="B27:D27"/>
    <mergeCell ref="B28:F28"/>
    <mergeCell ref="B29:D29"/>
    <mergeCell ref="B30:D30"/>
    <mergeCell ref="B31:D31"/>
    <mergeCell ref="B32:D32"/>
    <mergeCell ref="B33:F33"/>
    <mergeCell ref="B34:D34"/>
    <mergeCell ref="B35:D35"/>
    <mergeCell ref="B36:D36"/>
    <mergeCell ref="B38:F38"/>
    <mergeCell ref="B39:D39"/>
    <mergeCell ref="B40:F40"/>
    <mergeCell ref="B41:D41"/>
    <mergeCell ref="B42:D42"/>
    <mergeCell ref="B43:D43"/>
    <mergeCell ref="B44:D44"/>
    <mergeCell ref="B45:D45"/>
    <mergeCell ref="B46:F46"/>
    <mergeCell ref="B47:D47"/>
    <mergeCell ref="B48:D48"/>
    <mergeCell ref="B49:D49"/>
    <mergeCell ref="B50:D50"/>
    <mergeCell ref="B51:F51"/>
    <mergeCell ref="B52:D52"/>
    <mergeCell ref="B53:D53"/>
    <mergeCell ref="B54:D54"/>
  </mergeCells>
  <phoneticPr fontId="0" type="noConversion"/>
  <pageMargins left="0.75" right="0.75" top="1" bottom="1" header="0.5" footer="0.5"/>
  <pageSetup scale="86" fitToHeight="0" orientation="portrait" r:id="rId1"/>
  <headerFooter alignWithMargins="0">
    <oddHeader>&amp;CSupplemental Common Data Set 2025-2026</oddHeader>
    <oddFooter>&amp;L&amp;A&amp;RPage &amp;P</oddFooter>
  </headerFooter>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9"/>
  <sheetViews>
    <sheetView showRuler="0" zoomScaleNormal="100" workbookViewId="0">
      <selection sqref="A1:K1"/>
    </sheetView>
  </sheetViews>
  <sheetFormatPr defaultColWidth="9.140625" defaultRowHeight="12.75" x14ac:dyDescent="0.2"/>
  <cols>
    <col min="1" max="2" width="3.85546875" style="55" customWidth="1"/>
    <col min="3" max="3" width="12.7109375" style="55" customWidth="1"/>
    <col min="4" max="6" width="9" style="55" customWidth="1"/>
    <col min="7" max="7" width="9.28515625" style="55" customWidth="1"/>
    <col min="8" max="11" width="9" style="55" customWidth="1"/>
    <col min="12" max="16384" width="9.140625" style="55"/>
  </cols>
  <sheetData>
    <row r="1" spans="1:11" ht="18" x14ac:dyDescent="0.2">
      <c r="A1" s="167" t="s">
        <v>42</v>
      </c>
      <c r="B1" s="167"/>
      <c r="C1" s="167"/>
      <c r="D1" s="167"/>
      <c r="E1" s="167"/>
      <c r="F1" s="167"/>
      <c r="G1" s="167"/>
      <c r="H1" s="167"/>
      <c r="I1" s="167"/>
      <c r="J1" s="167"/>
      <c r="K1" s="167"/>
    </row>
    <row r="3" spans="1:11" ht="15.75" x14ac:dyDescent="0.25">
      <c r="B3" s="168" t="s">
        <v>48</v>
      </c>
      <c r="C3" s="168"/>
      <c r="D3" s="168"/>
      <c r="E3" s="168"/>
      <c r="F3" s="168"/>
      <c r="G3" s="168"/>
      <c r="H3" s="168"/>
      <c r="I3" s="168"/>
      <c r="J3" s="168"/>
      <c r="K3" s="168"/>
    </row>
    <row r="4" spans="1:11" ht="25.5" customHeight="1" x14ac:dyDescent="0.2">
      <c r="A4" s="56" t="s">
        <v>43</v>
      </c>
      <c r="B4" s="165" t="str">
        <f>"Please use the CDS/AAUP full-time and part-time faculty definitons to report on Fall "&amp;NoPrint!$E$1&amp;" faculty below."</f>
        <v>Please use the CDS/AAUP full-time and part-time faculty definitons to report on Fall 2025 faculty below.</v>
      </c>
      <c r="C4" s="166"/>
      <c r="D4" s="166"/>
      <c r="E4" s="166"/>
      <c r="F4" s="166"/>
      <c r="G4" s="166"/>
      <c r="H4" s="166"/>
      <c r="I4" s="166"/>
      <c r="J4" s="166"/>
      <c r="K4" s="166"/>
    </row>
    <row r="5" spans="1:11" x14ac:dyDescent="0.2">
      <c r="A5" s="57"/>
      <c r="B5" s="169"/>
      <c r="C5" s="169"/>
      <c r="D5" s="169"/>
      <c r="E5" s="169"/>
      <c r="F5" s="169"/>
      <c r="G5" s="169"/>
      <c r="H5" s="169"/>
      <c r="I5" s="58" t="s">
        <v>0</v>
      </c>
      <c r="J5" s="58" t="s">
        <v>1</v>
      </c>
      <c r="K5" s="58" t="s">
        <v>2</v>
      </c>
    </row>
    <row r="6" spans="1:11" ht="12.75" customHeight="1" x14ac:dyDescent="0.2">
      <c r="A6" s="57" t="s">
        <v>43</v>
      </c>
      <c r="B6" s="164" t="s">
        <v>86</v>
      </c>
      <c r="C6" s="164"/>
      <c r="D6" s="164"/>
      <c r="E6" s="164"/>
      <c r="F6" s="164"/>
      <c r="G6" s="164"/>
      <c r="H6" s="164"/>
      <c r="I6" s="59"/>
      <c r="J6" s="59"/>
      <c r="K6" s="59">
        <f>SUM(I6:J6)</f>
        <v>0</v>
      </c>
    </row>
    <row r="7" spans="1:11" ht="12.75" customHeight="1" x14ac:dyDescent="0.2">
      <c r="A7" s="57" t="s">
        <v>43</v>
      </c>
      <c r="B7" s="164" t="s">
        <v>41</v>
      </c>
      <c r="C7" s="164"/>
      <c r="D7" s="164"/>
      <c r="E7" s="164"/>
      <c r="F7" s="164"/>
      <c r="G7" s="164"/>
      <c r="H7" s="164"/>
      <c r="I7" s="59"/>
      <c r="J7" s="59"/>
      <c r="K7" s="59">
        <f>SUM(I7:J7)</f>
        <v>0</v>
      </c>
    </row>
    <row r="8" spans="1:11" ht="12.75" customHeight="1" x14ac:dyDescent="0.2">
      <c r="A8" s="57" t="s">
        <v>43</v>
      </c>
      <c r="B8" s="164" t="s">
        <v>105</v>
      </c>
      <c r="C8" s="164"/>
      <c r="D8" s="164"/>
      <c r="E8" s="164"/>
      <c r="F8" s="164"/>
      <c r="G8" s="164"/>
      <c r="H8" s="164"/>
      <c r="I8" s="59"/>
      <c r="J8" s="59"/>
      <c r="K8" s="59">
        <f>SUM(I8:J8)</f>
        <v>0</v>
      </c>
    </row>
    <row r="9" spans="1:11" ht="12.75" customHeight="1" x14ac:dyDescent="0.2">
      <c r="A9" s="57" t="s">
        <v>43</v>
      </c>
      <c r="B9" s="164" t="s">
        <v>87</v>
      </c>
      <c r="C9" s="164"/>
      <c r="D9" s="164"/>
      <c r="E9" s="164"/>
      <c r="F9" s="164"/>
      <c r="G9" s="164"/>
      <c r="H9" s="164"/>
      <c r="I9" s="59"/>
      <c r="J9" s="59"/>
      <c r="K9" s="59">
        <f>SUM(I9:J9)</f>
        <v>0</v>
      </c>
    </row>
    <row r="11" spans="1:11" x14ac:dyDescent="0.2">
      <c r="A11" s="57" t="s">
        <v>43</v>
      </c>
      <c r="B11" s="165" t="str">
        <f>"The following data are for CDS/AAUP-defined full-time Fall "&amp;NoPrint!$E$1&amp;" faculty only."</f>
        <v>The following data are for CDS/AAUP-defined full-time Fall 2025 faculty only.</v>
      </c>
      <c r="C11" s="166"/>
      <c r="D11" s="166"/>
      <c r="E11" s="166"/>
      <c r="F11" s="166"/>
      <c r="G11" s="166"/>
      <c r="H11" s="166"/>
      <c r="I11" s="166"/>
      <c r="J11" s="166"/>
      <c r="K11" s="166"/>
    </row>
    <row r="12" spans="1:11" ht="25.5" customHeight="1" x14ac:dyDescent="0.2">
      <c r="B12" s="161"/>
      <c r="C12" s="161"/>
      <c r="D12" s="161"/>
      <c r="E12" s="60" t="s">
        <v>2</v>
      </c>
      <c r="F12" s="60" t="s">
        <v>88</v>
      </c>
      <c r="G12" s="63" t="s">
        <v>106</v>
      </c>
      <c r="H12" s="60" t="s">
        <v>89</v>
      </c>
      <c r="I12" s="61"/>
      <c r="J12" s="61"/>
      <c r="K12" s="61"/>
    </row>
    <row r="13" spans="1:11" x14ac:dyDescent="0.2">
      <c r="A13" s="57" t="s">
        <v>43</v>
      </c>
      <c r="B13" s="156" t="s">
        <v>90</v>
      </c>
      <c r="C13" s="156"/>
      <c r="D13" s="156"/>
      <c r="E13" s="59"/>
      <c r="F13" s="59"/>
      <c r="G13" s="59"/>
      <c r="H13" s="59"/>
      <c r="I13" s="62"/>
      <c r="J13" s="62"/>
      <c r="K13" s="62"/>
    </row>
    <row r="14" spans="1:11" x14ac:dyDescent="0.2">
      <c r="A14" s="57" t="s">
        <v>43</v>
      </c>
      <c r="B14" s="156" t="s">
        <v>91</v>
      </c>
      <c r="C14" s="156"/>
      <c r="D14" s="156"/>
      <c r="E14" s="59"/>
      <c r="F14" s="59"/>
      <c r="G14" s="59"/>
      <c r="H14" s="59"/>
      <c r="I14" s="62"/>
      <c r="J14" s="62"/>
      <c r="K14" s="62"/>
    </row>
    <row r="15" spans="1:11" x14ac:dyDescent="0.2">
      <c r="A15" s="57" t="s">
        <v>43</v>
      </c>
      <c r="B15" s="156" t="s">
        <v>92</v>
      </c>
      <c r="C15" s="156"/>
      <c r="D15" s="156"/>
      <c r="E15" s="59"/>
      <c r="F15" s="59"/>
      <c r="G15" s="59"/>
      <c r="H15" s="59"/>
      <c r="I15" s="62"/>
      <c r="J15" s="62"/>
      <c r="K15" s="62"/>
    </row>
    <row r="16" spans="1:11" x14ac:dyDescent="0.2">
      <c r="A16" s="57" t="s">
        <v>43</v>
      </c>
      <c r="B16" s="156" t="s">
        <v>93</v>
      </c>
      <c r="C16" s="156"/>
      <c r="D16" s="156"/>
      <c r="E16" s="59"/>
      <c r="F16" s="59"/>
      <c r="G16" s="59"/>
      <c r="H16" s="59"/>
      <c r="I16" s="62"/>
      <c r="J16" s="62"/>
      <c r="K16" s="62"/>
    </row>
    <row r="17" spans="1:11" x14ac:dyDescent="0.2">
      <c r="A17" s="57" t="s">
        <v>43</v>
      </c>
      <c r="B17" s="156" t="s">
        <v>94</v>
      </c>
      <c r="C17" s="156"/>
      <c r="D17" s="156"/>
      <c r="E17" s="59"/>
      <c r="F17" s="59"/>
      <c r="G17" s="59"/>
      <c r="H17" s="59"/>
      <c r="I17" s="62"/>
      <c r="J17" s="62"/>
      <c r="K17" s="62"/>
    </row>
    <row r="18" spans="1:11" x14ac:dyDescent="0.2">
      <c r="A18" s="57" t="s">
        <v>43</v>
      </c>
      <c r="B18" s="156" t="s">
        <v>95</v>
      </c>
      <c r="C18" s="156"/>
      <c r="D18" s="156"/>
      <c r="E18" s="59"/>
      <c r="F18" s="59"/>
      <c r="G18" s="59"/>
      <c r="H18" s="59"/>
      <c r="I18" s="62"/>
      <c r="J18" s="62"/>
      <c r="K18" s="62"/>
    </row>
    <row r="20" spans="1:11" ht="15.75" x14ac:dyDescent="0.25">
      <c r="B20" s="168" t="s">
        <v>47</v>
      </c>
      <c r="C20" s="168"/>
      <c r="D20" s="168"/>
      <c r="E20" s="168"/>
      <c r="F20" s="168"/>
      <c r="G20" s="168"/>
      <c r="H20" s="168"/>
      <c r="I20" s="168"/>
      <c r="J20" s="168"/>
      <c r="K20" s="168"/>
    </row>
    <row r="21" spans="1:11" ht="38.25" customHeight="1" x14ac:dyDescent="0.2">
      <c r="A21" s="56" t="s">
        <v>44</v>
      </c>
      <c r="B21" s="159" t="str">
        <f>"Faculty Compensation information should be obtained from the annual AAUP Faculty Salary Survey.  Data are current as of Fall "&amp;NoPrint!$E$1&amp;" and will be published here when the AAUP Annual Statistical Report is made public in 04/"&amp;NoPrint!$E$1+1&amp;"."</f>
        <v>Faculty Compensation information should be obtained from the annual AAUP Faculty Salary Survey.  Data are current as of Fall 2025 and will be published here when the AAUP Annual Statistical Report is made public in 04/2026.</v>
      </c>
      <c r="C21" s="159"/>
      <c r="D21" s="159"/>
      <c r="E21" s="159"/>
      <c r="F21" s="159"/>
      <c r="G21" s="159"/>
      <c r="H21" s="159"/>
      <c r="I21" s="159"/>
      <c r="J21" s="159"/>
      <c r="K21" s="159"/>
    </row>
    <row r="22" spans="1:11" ht="63.75" customHeight="1" x14ac:dyDescent="0.2">
      <c r="B22" s="160" t="s">
        <v>123</v>
      </c>
      <c r="C22" s="160"/>
      <c r="D22" s="160"/>
      <c r="E22" s="160"/>
      <c r="F22" s="160"/>
      <c r="G22" s="160"/>
      <c r="H22" s="160"/>
      <c r="I22" s="160"/>
      <c r="J22" s="160"/>
      <c r="K22" s="160"/>
    </row>
    <row r="23" spans="1:11" ht="25.5" customHeight="1" x14ac:dyDescent="0.2">
      <c r="B23" s="161"/>
      <c r="C23" s="161"/>
      <c r="D23" s="161"/>
      <c r="E23" s="60" t="s">
        <v>45</v>
      </c>
      <c r="F23" s="162" t="s">
        <v>116</v>
      </c>
      <c r="G23" s="163"/>
    </row>
    <row r="24" spans="1:11" ht="12.75" customHeight="1" x14ac:dyDescent="0.2">
      <c r="A24" s="56" t="s">
        <v>44</v>
      </c>
      <c r="B24" s="170" t="s">
        <v>117</v>
      </c>
      <c r="C24" s="170"/>
      <c r="D24" s="170"/>
      <c r="E24" s="88"/>
      <c r="F24" s="158"/>
      <c r="G24" s="158"/>
    </row>
    <row r="25" spans="1:11" ht="12.75" customHeight="1" x14ac:dyDescent="0.2">
      <c r="A25" s="56" t="s">
        <v>44</v>
      </c>
      <c r="B25" s="157" t="s">
        <v>118</v>
      </c>
      <c r="C25" s="157"/>
      <c r="D25" s="157"/>
      <c r="E25" s="89"/>
      <c r="F25" s="158"/>
      <c r="G25" s="158"/>
    </row>
    <row r="26" spans="1:11" ht="12.75" customHeight="1" x14ac:dyDescent="0.2">
      <c r="A26" s="56" t="s">
        <v>44</v>
      </c>
      <c r="B26" s="157" t="s">
        <v>119</v>
      </c>
      <c r="C26" s="157"/>
      <c r="D26" s="157"/>
      <c r="E26" s="89"/>
      <c r="F26" s="158"/>
      <c r="G26" s="158"/>
    </row>
    <row r="27" spans="1:11" ht="12.75" customHeight="1" x14ac:dyDescent="0.2">
      <c r="A27" s="56" t="s">
        <v>44</v>
      </c>
      <c r="B27" s="157" t="s">
        <v>120</v>
      </c>
      <c r="C27" s="157"/>
      <c r="D27" s="157"/>
      <c r="E27" s="89"/>
      <c r="F27" s="158"/>
      <c r="G27" s="158"/>
    </row>
    <row r="28" spans="1:11" ht="12.75" customHeight="1" x14ac:dyDescent="0.2">
      <c r="A28" s="56" t="s">
        <v>44</v>
      </c>
      <c r="B28" s="157" t="s">
        <v>121</v>
      </c>
      <c r="C28" s="157"/>
      <c r="D28" s="157"/>
      <c r="E28" s="89"/>
      <c r="F28" s="158"/>
      <c r="G28" s="158"/>
    </row>
    <row r="29" spans="1:11" ht="12.75" customHeight="1" x14ac:dyDescent="0.2">
      <c r="A29" s="56" t="s">
        <v>44</v>
      </c>
      <c r="B29" s="157" t="s">
        <v>122</v>
      </c>
      <c r="C29" s="157"/>
      <c r="D29" s="157"/>
      <c r="E29" s="89"/>
      <c r="F29" s="158"/>
      <c r="G29" s="158"/>
    </row>
  </sheetData>
  <mergeCells count="33">
    <mergeCell ref="B20:K20"/>
    <mergeCell ref="B28:D28"/>
    <mergeCell ref="F28:G28"/>
    <mergeCell ref="B29:D29"/>
    <mergeCell ref="F29:G29"/>
    <mergeCell ref="B24:D24"/>
    <mergeCell ref="F24:G24"/>
    <mergeCell ref="A1:K1"/>
    <mergeCell ref="B3:K3"/>
    <mergeCell ref="B4:K4"/>
    <mergeCell ref="B5:H5"/>
    <mergeCell ref="B6:H6"/>
    <mergeCell ref="B7:H7"/>
    <mergeCell ref="B8:H8"/>
    <mergeCell ref="B9:H9"/>
    <mergeCell ref="B11:K11"/>
    <mergeCell ref="B12:D12"/>
    <mergeCell ref="B13:D13"/>
    <mergeCell ref="B27:D27"/>
    <mergeCell ref="F27:G27"/>
    <mergeCell ref="B25:D25"/>
    <mergeCell ref="F25:G25"/>
    <mergeCell ref="B26:D26"/>
    <mergeCell ref="F26:G26"/>
    <mergeCell ref="B21:K21"/>
    <mergeCell ref="B22:K22"/>
    <mergeCell ref="B23:D23"/>
    <mergeCell ref="F23:G23"/>
    <mergeCell ref="B14:D14"/>
    <mergeCell ref="B15:D15"/>
    <mergeCell ref="B16:D16"/>
    <mergeCell ref="B17:D17"/>
    <mergeCell ref="B18:D18"/>
  </mergeCells>
  <pageMargins left="0.75" right="0.75" top="1" bottom="1" header="0.5" footer="0.5"/>
  <pageSetup scale="96" fitToHeight="0" orientation="portrait" r:id="rId1"/>
  <headerFooter alignWithMargins="0">
    <oddHeader>&amp;CSupplemental Common Data Set 2025-2026</oddHeader>
    <oddFooter>&amp;L&amp;A&amp;RPage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0"/>
  <sheetViews>
    <sheetView showRuler="0" zoomScaleNormal="100" workbookViewId="0">
      <selection sqref="A1:F1"/>
    </sheetView>
  </sheetViews>
  <sheetFormatPr defaultColWidth="9.140625" defaultRowHeight="12.75" x14ac:dyDescent="0.2"/>
  <cols>
    <col min="1" max="1" width="4.7109375" style="25" customWidth="1"/>
    <col min="2" max="2" width="2.5703125" style="26" customWidth="1"/>
    <col min="3" max="3" width="41" style="26" customWidth="1"/>
    <col min="4" max="6" width="14.28515625" style="26" customWidth="1"/>
    <col min="7" max="16384" width="9.140625" style="26"/>
  </cols>
  <sheetData>
    <row r="1" spans="1:6" ht="18" x14ac:dyDescent="0.2">
      <c r="A1" s="92" t="s">
        <v>46</v>
      </c>
      <c r="B1" s="92"/>
      <c r="C1" s="92"/>
      <c r="D1" s="92"/>
      <c r="E1" s="92"/>
      <c r="F1" s="92"/>
    </row>
    <row r="3" spans="1:6" ht="15.75" x14ac:dyDescent="0.2">
      <c r="B3" s="147" t="s">
        <v>49</v>
      </c>
      <c r="C3" s="147"/>
      <c r="D3" s="147"/>
      <c r="E3" s="147"/>
      <c r="F3" s="147"/>
    </row>
    <row r="4" spans="1:6" ht="25.5" customHeight="1" x14ac:dyDescent="0.2">
      <c r="A4" s="27" t="s">
        <v>50</v>
      </c>
      <c r="B4" s="176" t="str">
        <f>"Alumni participation information should be obtained from the Voluntary Support of Education (VSE) Survey, Section 4b. Current-year data will be available in 12/"&amp;NoPrint!$E$1&amp;"."</f>
        <v>Alumni participation information should be obtained from the Voluntary Support of Education (VSE) Survey, Section 4b. Current-year data will be available in 12/2025.</v>
      </c>
      <c r="C4" s="176"/>
      <c r="D4" s="176"/>
      <c r="E4" s="177"/>
      <c r="F4" s="177"/>
    </row>
    <row r="5" spans="1:6" ht="25.5" customHeight="1" x14ac:dyDescent="0.2">
      <c r="A5" s="27" t="s">
        <v>50</v>
      </c>
      <c r="B5" s="175" t="s">
        <v>51</v>
      </c>
      <c r="C5" s="175"/>
      <c r="D5" s="175"/>
      <c r="E5" s="175"/>
      <c r="F5" s="175"/>
    </row>
    <row r="6" spans="1:6" x14ac:dyDescent="0.2">
      <c r="B6" s="173"/>
      <c r="C6" s="174"/>
      <c r="D6" s="40" t="str">
        <f>"FY "&amp;NoPrint!$E$1-1</f>
        <v>FY 2024</v>
      </c>
      <c r="E6" s="40" t="str">
        <f>"FY "&amp;NoPrint!$E$1</f>
        <v>FY 2025</v>
      </c>
    </row>
    <row r="7" spans="1:6" ht="12.75" customHeight="1" x14ac:dyDescent="0.2">
      <c r="A7" s="27" t="s">
        <v>50</v>
      </c>
      <c r="B7" s="178" t="s">
        <v>150</v>
      </c>
      <c r="C7" s="179"/>
      <c r="D7" s="41"/>
      <c r="E7" s="43"/>
    </row>
    <row r="8" spans="1:6" ht="12.75" customHeight="1" x14ac:dyDescent="0.2">
      <c r="A8" s="91" t="s">
        <v>50</v>
      </c>
      <c r="B8" s="171" t="s">
        <v>52</v>
      </c>
      <c r="C8" s="172"/>
      <c r="D8" s="41"/>
      <c r="E8" s="43"/>
    </row>
    <row r="9" spans="1:6" ht="12.75" customHeight="1" x14ac:dyDescent="0.2">
      <c r="A9" s="27" t="s">
        <v>50</v>
      </c>
      <c r="B9" s="171" t="s">
        <v>151</v>
      </c>
      <c r="C9" s="172"/>
      <c r="D9" s="42"/>
      <c r="E9" s="43"/>
    </row>
    <row r="10" spans="1:6" ht="12.75" customHeight="1" x14ac:dyDescent="0.2">
      <c r="A10" s="27" t="s">
        <v>50</v>
      </c>
      <c r="B10" s="171" t="s">
        <v>152</v>
      </c>
      <c r="C10" s="172"/>
      <c r="D10" s="42"/>
      <c r="E10" s="43"/>
    </row>
  </sheetData>
  <mergeCells count="9">
    <mergeCell ref="B10:C10"/>
    <mergeCell ref="B6:C6"/>
    <mergeCell ref="B5:F5"/>
    <mergeCell ref="A1:F1"/>
    <mergeCell ref="B4:F4"/>
    <mergeCell ref="B3:F3"/>
    <mergeCell ref="B7:C7"/>
    <mergeCell ref="B9:C9"/>
    <mergeCell ref="B8:C8"/>
  </mergeCells>
  <pageMargins left="0.75" right="0.75" top="1" bottom="1" header="0.5" footer="0.5"/>
  <pageSetup scale="99" fitToHeight="0" orientation="portrait" r:id="rId1"/>
  <headerFooter alignWithMargins="0">
    <oddHeader>&amp;CSupplemental Common Data Set 2025-2026</oddHeader>
    <oddFooter>&amp;L&amp;A&amp;RPage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NoPrint</vt:lpstr>
      <vt:lpstr>CDS-Bs</vt:lpstr>
      <vt:lpstr>CDS-Cs</vt:lpstr>
      <vt:lpstr>CDS-Fs</vt:lpstr>
      <vt:lpstr>CDS-Hs</vt:lpstr>
      <vt:lpstr>CDS-Is</vt:lpstr>
      <vt:lpstr>CDS-Ks</vt:lpstr>
    </vt:vector>
  </TitlesOfParts>
  <Company>Lafayette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Common Data Set</dc:title>
  <dc:creator>Simon T. Tonev</dc:creator>
  <cp:lastModifiedBy>Simon Tonev</cp:lastModifiedBy>
  <cp:lastPrinted>2024-10-16T21:09:56Z</cp:lastPrinted>
  <dcterms:created xsi:type="dcterms:W3CDTF">2001-06-11T17:38:48Z</dcterms:created>
  <dcterms:modified xsi:type="dcterms:W3CDTF">2025-11-14T21:28:38Z</dcterms:modified>
</cp:coreProperties>
</file>